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0610" yWindow="-120" windowWidth="20730" windowHeight="11160" tabRatio="763" activeTab="7"/>
  </bookViews>
  <sheets>
    <sheet name="Oficina Acc.a Inf.Sol. Inf." sheetId="6" r:id="rId1"/>
    <sheet name="Oficina Acc.Inf.Soli.Tipo " sheetId="7" r:id="rId2"/>
    <sheet name="Oficina Acc.Soli.Uso " sheetId="8" r:id="rId3"/>
    <sheet name="Oficina Acc.a Inf.Sol.Stat." sheetId="9" r:id="rId4"/>
    <sheet name="Oficina Acc.Soli.Por.Usuar" sheetId="10" r:id="rId5"/>
    <sheet name="Oficina Acc.Soli.Via " sheetId="11" r:id="rId6"/>
    <sheet name="Oficina Acc.a Inf. 311" sheetId="12" r:id="rId7"/>
    <sheet name="Oficina Acc. 311 Tipo" sheetId="1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ff">'[1]Por Sexo'!$B$6</definedName>
    <definedName name="gdfyhgj" localSheetId="7">#REF!</definedName>
    <definedName name="gdfyhgj" localSheetId="3">#REF!</definedName>
    <definedName name="gdfyhgj" localSheetId="1">#REF!</definedName>
    <definedName name="gdfyhgj" localSheetId="4">#REF!</definedName>
    <definedName name="gdfyhgj" localSheetId="2">#REF!</definedName>
    <definedName name="gdfyhgj" localSheetId="5">#REF!</definedName>
    <definedName name="gdfyhgj">#REF!</definedName>
    <definedName name="jjj" localSheetId="7">#REF!</definedName>
    <definedName name="jjj" localSheetId="6">#REF!</definedName>
    <definedName name="jjj" localSheetId="0">#REF!</definedName>
    <definedName name="jjj" localSheetId="3">#REF!</definedName>
    <definedName name="jjj" localSheetId="1">#REF!</definedName>
    <definedName name="jjj" localSheetId="4">#REF!</definedName>
    <definedName name="jjj" localSheetId="2">#REF!</definedName>
    <definedName name="jjj" localSheetId="5">#REF!</definedName>
    <definedName name="jjj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3" l="1"/>
  <c r="C11" i="13"/>
  <c r="C10" i="13"/>
  <c r="C9" i="13"/>
  <c r="D10" i="13" l="1"/>
  <c r="D11" i="13"/>
  <c r="D12" i="13"/>
  <c r="C13" i="13"/>
  <c r="D9" i="13" s="1"/>
  <c r="D13" i="13" s="1"/>
  <c r="D20" i="12" l="1"/>
  <c r="E19" i="12" s="1"/>
  <c r="E8" i="12"/>
  <c r="E9" i="12" l="1"/>
  <c r="E20" i="12" s="1"/>
  <c r="E10" i="12"/>
  <c r="E12" i="12"/>
  <c r="E14" i="12"/>
  <c r="E15" i="12"/>
  <c r="E17" i="12"/>
  <c r="E18" i="12"/>
  <c r="E11" i="12"/>
  <c r="E13" i="12"/>
  <c r="E16" i="12"/>
  <c r="C11" i="11" l="1"/>
  <c r="D11" i="11" s="1"/>
  <c r="C10" i="11"/>
  <c r="C9" i="11"/>
  <c r="C12" i="11" s="1"/>
  <c r="D10" i="11" l="1"/>
  <c r="D9" i="11"/>
  <c r="D12" i="11" l="1"/>
  <c r="C10" i="10" l="1"/>
  <c r="C9" i="10"/>
  <c r="C12" i="10" s="1"/>
  <c r="D11" i="10" s="1"/>
  <c r="D10" i="10" l="1"/>
  <c r="D9" i="10"/>
  <c r="D12" i="10" s="1"/>
  <c r="C9" i="9" l="1"/>
  <c r="C12" i="9" l="1"/>
  <c r="D10" i="9" l="1"/>
  <c r="D11" i="9"/>
  <c r="D9" i="9"/>
  <c r="D12" i="9" s="1"/>
  <c r="D11" i="8" l="1"/>
  <c r="D12" i="8" s="1"/>
  <c r="E9" i="8" l="1"/>
  <c r="E10" i="8"/>
  <c r="E11" i="8"/>
  <c r="E12" i="8" l="1"/>
  <c r="D25" i="7" l="1"/>
  <c r="E24" i="7" s="1"/>
  <c r="D15" i="7"/>
  <c r="E15" i="7" s="1"/>
  <c r="D14" i="7"/>
  <c r="E14" i="7" s="1"/>
  <c r="D12" i="7"/>
  <c r="E12" i="7" s="1"/>
  <c r="D10" i="7"/>
  <c r="D9" i="7"/>
  <c r="E9" i="7" s="1"/>
  <c r="D8" i="7"/>
  <c r="E8" i="7" s="1"/>
  <c r="E16" i="7" l="1"/>
  <c r="E13" i="7"/>
  <c r="E17" i="7"/>
  <c r="E11" i="7"/>
  <c r="E18" i="7"/>
  <c r="E10" i="7"/>
  <c r="E25" i="7" s="1"/>
  <c r="E19" i="7"/>
  <c r="E20" i="7"/>
  <c r="E21" i="7"/>
  <c r="E22" i="7"/>
  <c r="E23" i="7"/>
  <c r="D20" i="6" l="1"/>
  <c r="E19" i="6" l="1"/>
  <c r="E18" i="6" l="1"/>
  <c r="E17" i="6"/>
  <c r="E11" i="6"/>
  <c r="E15" i="6"/>
  <c r="E14" i="6"/>
  <c r="E12" i="6"/>
  <c r="E9" i="6"/>
  <c r="E16" i="6"/>
  <c r="E13" i="6"/>
  <c r="E10" i="6"/>
  <c r="E8" i="6"/>
  <c r="E20" i="6" l="1"/>
</calcChain>
</file>

<file path=xl/sharedStrings.xml><?xml version="1.0" encoding="utf-8"?>
<sst xmlns="http://schemas.openxmlformats.org/spreadsheetml/2006/main" count="115" uniqueCount="68">
  <si>
    <t>TOTAL</t>
  </si>
  <si>
    <t>%</t>
  </si>
  <si>
    <t>MES</t>
  </si>
  <si>
    <t>CANTIDAD DE SOLICITUDES DE INFORMACÓN POR MES</t>
  </si>
  <si>
    <t>OFICINA DE ACCESO A LA INFORMACIÓN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</si>
  <si>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</si>
  <si>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</si>
  <si>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</si>
  <si>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</si>
  <si>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</si>
  <si>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</si>
  <si>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</si>
  <si>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</si>
  <si>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</si>
  <si>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</si>
  <si>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ENERO-DICIEMBRE 2023</t>
  </si>
  <si>
    <t>Octubre</t>
  </si>
  <si>
    <t>Noviembre</t>
  </si>
  <si>
    <t>Diciembre</t>
  </si>
  <si>
    <t>Durante el periodo enero-diciembre de 2023 se recibieron 218 solicitudes de información, el mes de noviembre refleja la mayor cantidad con 36.</t>
  </si>
  <si>
    <t>CANTIDAD DE SOLICITUDES DE INFORMACIÓN SEGÚN TIPO</t>
  </si>
  <si>
    <t>TIPO</t>
  </si>
  <si>
    <t>Certificación armas de fuego</t>
  </si>
  <si>
    <t>Información sobre naturalización</t>
  </si>
  <si>
    <t>Relacionadas prestaciones laborales</t>
  </si>
  <si>
    <t>Colaboración con relación 
a personas fugitivas</t>
  </si>
  <si>
    <t>Relacionada con asignación presupuestaria y salarios a los Cuerpos de Bomberos</t>
  </si>
  <si>
    <t>Servicios por tipo de militancia</t>
  </si>
  <si>
    <t>Relacionadas a la seguridad ciudadana</t>
  </si>
  <si>
    <t>Reporte de armas de fuego</t>
  </si>
  <si>
    <t>Relacionadas con armas de fuego</t>
  </si>
  <si>
    <t>Contrato de servicio asesor 
de la Policía Nacional</t>
  </si>
  <si>
    <t>Relacionadas certificación laboral</t>
  </si>
  <si>
    <t>Otras solicitudes</t>
  </si>
  <si>
    <t>Durante el periodo evaluado, se destacan las informaciones relacionadas con certificación armas de fuego con un 52.75%.</t>
  </si>
  <si>
    <t>CANTIDAD DE SOLICITUDES DE INFORMACIÓN 
SEGÚN USO</t>
  </si>
  <si>
    <t>USO</t>
  </si>
  <si>
    <t>Fines judiciales</t>
  </si>
  <si>
    <t>Privado</t>
  </si>
  <si>
    <t>Investigación</t>
  </si>
  <si>
    <t>Durante el periodo analizado se hace referencia al uso de la información, destacando para fines judiciales con el mayor porcentaje 50, le sigue el privado con 42.2%.</t>
  </si>
  <si>
    <t>CANTIDAD DE SOLICITUDES DE INFORMACIÓN 
SEGÚN ESTATUS</t>
  </si>
  <si>
    <t>ESTATUS</t>
  </si>
  <si>
    <t>Entregadas</t>
  </si>
  <si>
    <t>En proceso</t>
  </si>
  <si>
    <t>Pendientes de retirar</t>
  </si>
  <si>
    <t xml:space="preserve">Se observó que para el periodo se registraron 218 solicitudes de información, de las cuales el 98.2% fueron entregadas a los usuarios, y un 1.8% están en proceso.  </t>
  </si>
  <si>
    <t>CANTIDAD DE SOLICITUDES DE INFORMACIÓN SEGÚN USUARIO</t>
  </si>
  <si>
    <t>DESCRIPCIÓN</t>
  </si>
  <si>
    <t>Persona física</t>
  </si>
  <si>
    <t>Ministerio Público</t>
  </si>
  <si>
    <t>La gráfica muestra que durante el periodo enero-diciembre de 2023, el 50.5% de las solicitudes fueron realizadas por persona física, mientras que el Ministerio Público obtuvo el restante 49.5%.</t>
  </si>
  <si>
    <t xml:space="preserve">     OFICINA DE ACCESO A LA INFORMACIÓN</t>
  </si>
  <si>
    <t>CANTIDAD DE SOLICITUDES DE INFORMACIÓN SEGÚN VÍA</t>
  </si>
  <si>
    <t>VÍA</t>
  </si>
  <si>
    <t>Formulario electrónico SAIP</t>
  </si>
  <si>
    <t>Correo electrónico</t>
  </si>
  <si>
    <t>Formulario físico</t>
  </si>
  <si>
    <t xml:space="preserve">En el año 2023, se observa que la vía por la cual los usuarios realizaron su solicitud de información en un mayor porcentaje, fue mediante el formulario electrónico SAIP 52.8%. </t>
  </si>
  <si>
    <t>CANTIDAD DE INTERACCIONES DE LOS CIUDADANOS 
VÍA EL PORTAL 311 DE QUEJAS, RECLAMACIONES 
 SUGERENCIAS y DENUNCIAS POR MES</t>
  </si>
  <si>
    <t>Durante el periodo enero-diciembre de 2023, se registraron 21   interacciones de los ciudadanos vía el por Portal 311, de las cuales el mayor porcentaje corresponde al mes de noviembre con 38.1%.</t>
  </si>
  <si>
    <t xml:space="preserve">                      OFICINA DE ACCESO A LA INFORMACIÓN</t>
  </si>
  <si>
    <t>CANTIDAD DE INTERACCIONES DE LOS CIUDADANOS 
VÍA EL PORTAL 311 DE QUEJAS, RECLAMACIONES 
 SUGERENCIAS y DENUNCIAS SEGÚN TIPO</t>
  </si>
  <si>
    <t>Reclamación</t>
  </si>
  <si>
    <t>Queja</t>
  </si>
  <si>
    <t>Denuncia</t>
  </si>
  <si>
    <t>Sugerencia</t>
  </si>
  <si>
    <t>La gráfica muestra que durante el año 2023, el 47.62% de las interacciones de los ciudadanos fueron quejas, seguida por sugerencias que obtuvo un 33.33%.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</si>
</sst>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color theme="0"/>
      <name val="Verdana"/>
      <family val="2"/>
    </font>
    <font>
      <b/>
      <sz val="18"/>
      <color theme="4" tint="-0.499984740745262"/>
      <name val="Verdana"/>
      <family val="2"/>
    </font>
    <font>
      <b/>
      <sz val="18"/>
      <color rgb="FFFF0000"/>
      <name val="Verdana"/>
      <family val="2"/>
    </font>
    <font>
      <b/>
      <sz val="20"/>
      <color theme="4" tint="-0.499984740745262"/>
      <name val="Verdana"/>
      <family val="2"/>
    </font>
    <font>
      <b/>
      <sz val="19"/>
      <color theme="4" tint="-0.249977111117893"/>
      <name val="Verdana"/>
      <family val="2"/>
    </font>
    <font>
      <b/>
      <sz val="20"/>
      <color theme="4" tint="-0.249977111117893"/>
      <name val="Verdana"/>
      <family val="2"/>
    </font>
    <font>
      <b/>
      <sz val="17"/>
      <color theme="4" tint="-0.499984740745262"/>
      <name val="Verdana"/>
      <family val="2"/>
    </font>
    <font>
      <sz val="17"/>
      <name val="Verdana"/>
      <family val="2"/>
    </font>
    <font>
      <b/>
      <sz val="17"/>
      <color rgb="FFFF000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theme="4" tint="-0.249977111117893"/>
      <name val="Verdana"/>
      <family val="2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vertical="justify" wrapText="1"/>
    </xf>
    <xf numFmtId="0" fontId="18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right" vertical="center" wrapText="1" indent="4"/>
    </xf>
    <xf numFmtId="9" fontId="2" fillId="3" borderId="0" xfId="1" applyFont="1" applyFill="1" applyBorder="1" applyAlignment="1">
      <alignment horizontal="right" vertical="center" wrapText="1" indent="3"/>
    </xf>
    <xf numFmtId="0" fontId="1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3"/>
    </xf>
    <xf numFmtId="0" fontId="3" fillId="0" borderId="0" xfId="2" applyFont="1" applyAlignment="1">
      <alignment horizontal="center" vertical="center" wrapText="1"/>
    </xf>
    <xf numFmtId="0" fontId="19" fillId="0" borderId="0" xfId="2" applyFont="1"/>
    <xf numFmtId="0" fontId="10" fillId="0" borderId="0" xfId="2" applyFont="1" applyAlignment="1">
      <alignment horizontal="center" vertical="center" wrapText="1"/>
    </xf>
    <xf numFmtId="49" fontId="20" fillId="0" borderId="0" xfId="2" applyNumberFormat="1" applyFont="1" applyAlignment="1">
      <alignment wrapText="1"/>
    </xf>
    <xf numFmtId="49" fontId="4" fillId="0" borderId="0" xfId="2" applyNumberFormat="1" applyFont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3" fontId="16" fillId="0" borderId="0" xfId="2" applyNumberFormat="1" applyFont="1" applyAlignment="1">
      <alignment horizontal="right" vertical="center" wrapText="1" indent="4"/>
    </xf>
    <xf numFmtId="10" fontId="16" fillId="0" borderId="0" xfId="1" applyNumberFormat="1" applyFont="1" applyFill="1" applyBorder="1" applyAlignment="1">
      <alignment horizontal="right" vertical="center" wrapText="1" indent="2"/>
    </xf>
    <xf numFmtId="0" fontId="16" fillId="0" borderId="0" xfId="2" applyFont="1" applyAlignment="1">
      <alignment horizontal="right" vertical="center" wrapText="1" indent="4"/>
    </xf>
    <xf numFmtId="0" fontId="16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right" vertical="center" wrapText="1" indent="4"/>
    </xf>
    <xf numFmtId="0" fontId="2" fillId="3" borderId="0" xfId="2" applyFont="1" applyFill="1" applyAlignment="1">
      <alignment horizontal="center" vertical="center" wrapText="1"/>
    </xf>
    <xf numFmtId="3" fontId="2" fillId="3" borderId="0" xfId="2" applyNumberFormat="1" applyFont="1" applyFill="1" applyAlignment="1">
      <alignment horizontal="right" vertical="center" wrapText="1" indent="4"/>
    </xf>
    <xf numFmtId="9" fontId="2" fillId="3" borderId="0" xfId="1" applyFont="1" applyFill="1" applyBorder="1" applyAlignment="1">
      <alignment horizontal="right" vertical="center" wrapText="1" indent="2"/>
    </xf>
    <xf numFmtId="0" fontId="2" fillId="4" borderId="0" xfId="2" applyFont="1" applyFill="1" applyAlignment="1">
      <alignment horizontal="center" vertical="center" wrapText="1"/>
    </xf>
    <xf numFmtId="3" fontId="2" fillId="4" borderId="0" xfId="2" applyNumberFormat="1" applyFont="1" applyFill="1" applyAlignment="1">
      <alignment horizontal="right" vertical="center" wrapText="1" indent="4"/>
    </xf>
    <xf numFmtId="9" fontId="2" fillId="4" borderId="0" xfId="1" applyFont="1" applyFill="1" applyBorder="1" applyAlignment="1">
      <alignment horizontal="right" vertical="center" wrapText="1" indent="2"/>
    </xf>
    <xf numFmtId="1" fontId="3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vertical="justify" wrapText="1"/>
    </xf>
    <xf numFmtId="0" fontId="11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17" fillId="0" borderId="0" xfId="2" applyFont="1" applyAlignment="1">
      <alignment vertical="justify" wrapText="1"/>
    </xf>
    <xf numFmtId="0" fontId="21" fillId="0" borderId="0" xfId="2" applyFont="1"/>
    <xf numFmtId="49" fontId="4" fillId="0" borderId="0" xfId="2" applyNumberFormat="1" applyFont="1" applyAlignment="1">
      <alignment wrapText="1"/>
    </xf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22" fillId="0" borderId="0" xfId="2" applyFont="1" applyAlignment="1">
      <alignment vertical="center" wrapText="1"/>
    </xf>
    <xf numFmtId="0" fontId="23" fillId="0" borderId="0" xfId="2" applyFont="1" applyAlignment="1">
      <alignment vertical="center" wrapText="1"/>
    </xf>
    <xf numFmtId="0" fontId="24" fillId="0" borderId="0" xfId="2" applyFont="1"/>
    <xf numFmtId="0" fontId="25" fillId="0" borderId="0" xfId="2" applyFont="1" applyAlignment="1">
      <alignment horizontal="center" vertical="center" wrapText="1"/>
    </xf>
    <xf numFmtId="49" fontId="26" fillId="0" borderId="0" xfId="2" applyNumberFormat="1" applyFont="1" applyAlignment="1">
      <alignment wrapText="1"/>
    </xf>
    <xf numFmtId="0" fontId="8" fillId="0" borderId="0" xfId="2" applyFont="1" applyAlignment="1">
      <alignment vertical="justify" wrapText="1"/>
    </xf>
    <xf numFmtId="0" fontId="17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justify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/>
    </xf>
    <xf numFmtId="49" fontId="15" fillId="0" borderId="0" xfId="2" applyNumberFormat="1" applyFont="1" applyAlignment="1">
      <alignment horizontal="center" wrapText="1"/>
    </xf>
    <xf numFmtId="0" fontId="18" fillId="2" borderId="0" xfId="2" applyFont="1" applyFill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7" fillId="0" borderId="0" xfId="2" applyFont="1" applyAlignment="1">
      <alignment horizontal="justify" vertical="justify" wrapText="1"/>
    </xf>
    <xf numFmtId="0" fontId="15" fillId="0" borderId="0" xfId="2" applyFont="1" applyAlignment="1">
      <alignment horizontal="center" wrapText="1"/>
    </xf>
    <xf numFmtId="0" fontId="15" fillId="0" borderId="0" xfId="2" applyFont="1"/>
    <xf numFmtId="10" fontId="16" fillId="0" borderId="0" xfId="1" applyNumberFormat="1" applyFont="1" applyFill="1" applyBorder="1" applyAlignment="1">
      <alignment horizontal="right" vertical="center" wrapText="1" indent="3"/>
    </xf>
    <xf numFmtId="0" fontId="27" fillId="0" borderId="0" xfId="2" applyFont="1" applyAlignment="1">
      <alignment horizontal="center" vertical="center" wrapText="1"/>
    </xf>
    <xf numFmtId="1" fontId="28" fillId="0" borderId="0" xfId="2" applyNumberFormat="1" applyFont="1" applyAlignment="1">
      <alignment horizontal="right" vertical="center" wrapText="1" indent="4"/>
    </xf>
    <xf numFmtId="9" fontId="28" fillId="0" borderId="0" xfId="1" applyFont="1" applyFill="1" applyBorder="1" applyAlignment="1">
      <alignment horizontal="right" vertical="center" wrapText="1" indent="3"/>
    </xf>
    <xf numFmtId="0" fontId="29" fillId="0" borderId="0" xfId="2" applyFont="1" applyAlignment="1">
      <alignment vertical="center" wrapText="1"/>
    </xf>
    <xf numFmtId="0" fontId="30" fillId="2" borderId="0" xfId="2" applyFont="1" applyFill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9" fillId="3" borderId="0" xfId="2" applyFont="1" applyFill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30" fillId="2" borderId="0" xfId="2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CC3300"/>
      <color rgb="FFCC0000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Información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51425480859892"/>
          <c:y val="0.15740843468888449"/>
          <c:w val="0.83690493233800456"/>
          <c:h val="0.686232888522929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9ED-4D1B-900B-9B6763271C89}"/>
              </c:ext>
            </c:extLst>
          </c:dPt>
          <c:dLbls>
            <c:dLbl>
              <c:idx val="1"/>
              <c:layout>
                <c:manualLayout>
                  <c:x val="0"/>
                  <c:y val="-2.8293559717456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94054293053302E-3"/>
                  <c:y val="-1.4146779858728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7940542930532396E-3"/>
                  <c:y val="-5.6587119434913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955407197899923E-3"/>
                  <c:y val="-1.037418538625920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2278111577595352E-17"/>
                  <c:y val="5.6587119434913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955407197899299E-3"/>
                  <c:y val="-1.037418538625920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955407197899299E-3"/>
                  <c:y val="-1.037418538625920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227839347831220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4925678663164261E-3"/>
                  <c:y val="-8.488067915236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09567446101617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Verdana" panose="020B0604030504040204" pitchFamily="34" charset="0"/>
                    <a:ea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'Oficina Acc.a Inf.Sol. Inf.'!$C$8:$C$19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'Oficina Acc.a Inf.Sol. Inf.'!$E$8:$E$19</c:f>
              <c:numCache>
                <c:formatCode>0.0%</c:formatCode>
                <c:ptCount val="12"/>
                <c:pt idx="0">
                  <c:v>9.6330275229357804E-2</c:v>
                </c:pt>
                <c:pt idx="1">
                  <c:v>5.0458715596330278E-2</c:v>
                </c:pt>
                <c:pt idx="2">
                  <c:v>7.3394495412844041E-2</c:v>
                </c:pt>
                <c:pt idx="3">
                  <c:v>6.8807339449541288E-2</c:v>
                </c:pt>
                <c:pt idx="4">
                  <c:v>5.5045871559633031E-2</c:v>
                </c:pt>
                <c:pt idx="5">
                  <c:v>7.7981651376146793E-2</c:v>
                </c:pt>
                <c:pt idx="6">
                  <c:v>5.5045871559633031E-2</c:v>
                </c:pt>
                <c:pt idx="7">
                  <c:v>9.6330275229357804E-2</c:v>
                </c:pt>
                <c:pt idx="8">
                  <c:v>2.2935779816513763E-2</c:v>
                </c:pt>
                <c:pt idx="9">
                  <c:v>0.14678899082568808</c:v>
                </c:pt>
                <c:pt idx="10">
                  <c:v>0.16513761467889909</c:v>
                </c:pt>
                <c:pt idx="11">
                  <c:v>9.1743119266055051E-2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ED-4D1B-900B-9B6763271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26400"/>
        <c:axId val="207360512"/>
      </c:lineChart>
      <c:catAx>
        <c:axId val="2075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7360512"/>
        <c:crosses val="autoZero"/>
        <c:auto val="1"/>
        <c:lblAlgn val="ctr"/>
        <c:lblOffset val="100"/>
        <c:noMultiLvlLbl val="0"/>
      </c:catAx>
      <c:valAx>
        <c:axId val="2073605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752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Tipo</a:t>
            </a:r>
            <a:endPara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  <a:endParaRPr lang="es-ES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570118926521759E-2"/>
          <c:y val="0.12128618169084115"/>
          <c:w val="0.92739479335417996"/>
          <c:h val="0.7478271420881095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61695411098588E-2"/>
                  <c:y val="-4.6557853157096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6C-43DE-A08F-3EA2367E3ED8}"/>
                </c:ext>
              </c:extLst>
            </c:dLbl>
            <c:dLbl>
              <c:idx val="1"/>
              <c:layout>
                <c:manualLayout>
                  <c:x val="9.5782816443241974E-3"/>
                  <c:y val="-4.9415462800857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6C-43DE-A08F-3EA2367E3ED8}"/>
                </c:ext>
              </c:extLst>
            </c:dLbl>
            <c:dLbl>
              <c:idx val="2"/>
              <c:layout>
                <c:manualLayout>
                  <c:x val="1.1992596238313721E-2"/>
                  <c:y val="-5.052412405385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6C-43DE-A08F-3EA2367E3ED8}"/>
                </c:ext>
              </c:extLst>
            </c:dLbl>
            <c:dLbl>
              <c:idx val="3"/>
              <c:layout>
                <c:manualLayout>
                  <c:x val="1.5860614661989306E-2"/>
                  <c:y val="-5.9377604291724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6C-43DE-A08F-3EA2367E3ED8}"/>
                </c:ext>
              </c:extLst>
            </c:dLbl>
            <c:dLbl>
              <c:idx val="4"/>
              <c:layout>
                <c:manualLayout>
                  <c:x val="1.3676989873484752E-2"/>
                  <c:y val="-5.55694220554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6C-43DE-A08F-3EA2367E3ED8}"/>
                </c:ext>
              </c:extLst>
            </c:dLbl>
            <c:dLbl>
              <c:idx val="5"/>
              <c:layout>
                <c:manualLayout>
                  <c:x val="1.2449065378923095E-2"/>
                  <c:y val="-5.375327287274948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6C-43DE-A08F-3EA2367E3ED8}"/>
                </c:ext>
              </c:extLst>
            </c:dLbl>
            <c:dLbl>
              <c:idx val="6"/>
              <c:layout>
                <c:manualLayout>
                  <c:x val="1.292302807019231E-2"/>
                  <c:y val="-2.2853045863991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6C-43DE-A08F-3EA2367E3ED8}"/>
                </c:ext>
              </c:extLst>
            </c:dLbl>
            <c:dLbl>
              <c:idx val="7"/>
              <c:layout>
                <c:manualLayout>
                  <c:x val="1.1746765815883251E-2"/>
                  <c:y val="-1.5236681391506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6C-43DE-A08F-3EA2367E3ED8}"/>
                </c:ext>
              </c:extLst>
            </c:dLbl>
            <c:dLbl>
              <c:idx val="8"/>
              <c:layout>
                <c:manualLayout>
                  <c:x val="1.039382893005659E-2"/>
                  <c:y val="-1.97622326830108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49614308128527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992286162570737E-2"/>
                  <c:y val="9.20250670696065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0343434606688863E-2"/>
                  <c:y val="-5.0196080911339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 Acc.Inf.Soli.Tipo '!$C$8:$C$24</c:f>
              <c:strCache>
                <c:ptCount val="12"/>
                <c:pt idx="0">
                  <c:v>Certificación armas de fuego</c:v>
                </c:pt>
                <c:pt idx="1">
                  <c:v>Información sobre naturalización</c:v>
                </c:pt>
                <c:pt idx="2">
                  <c:v>Relacionadas prestaciones laborales</c:v>
                </c:pt>
                <c:pt idx="3">
                  <c:v>Colaboración con relación 
a personas fugitivas</c:v>
                </c:pt>
                <c:pt idx="4">
                  <c:v>Relacionada con asignación presupuestaria y salarios a los Cuerpos de Bomberos</c:v>
                </c:pt>
                <c:pt idx="5">
                  <c:v>Servicios por tipo de militancia</c:v>
                </c:pt>
                <c:pt idx="6">
                  <c:v>Relacionadas a la seguridad ciudadana</c:v>
                </c:pt>
                <c:pt idx="7">
                  <c:v>Reporte de armas de fuego</c:v>
                </c:pt>
                <c:pt idx="8">
                  <c:v>Relacionadas con armas de fuego</c:v>
                </c:pt>
                <c:pt idx="9">
                  <c:v>Contrato de servicio asesor 
de la Policía Nacional</c:v>
                </c:pt>
                <c:pt idx="10">
                  <c:v>Relacionadas certificación laboral</c:v>
                </c:pt>
                <c:pt idx="11">
                  <c:v>Otras solicitudes</c:v>
                </c:pt>
              </c:strCache>
            </c:strRef>
          </c:cat>
          <c:val>
            <c:numRef>
              <c:f>'Oficina Acc.Inf.Soli.Tipo '!$E$8:$E$24</c:f>
              <c:numCache>
                <c:formatCode>0.00%</c:formatCode>
                <c:ptCount val="12"/>
                <c:pt idx="0">
                  <c:v>0.52752293577981646</c:v>
                </c:pt>
                <c:pt idx="1">
                  <c:v>7.3394495412844041E-2</c:v>
                </c:pt>
                <c:pt idx="2">
                  <c:v>6.4220183486238536E-2</c:v>
                </c:pt>
                <c:pt idx="3">
                  <c:v>4.1284403669724773E-2</c:v>
                </c:pt>
                <c:pt idx="4">
                  <c:v>3.669724770642202E-2</c:v>
                </c:pt>
                <c:pt idx="5">
                  <c:v>3.2110091743119268E-2</c:v>
                </c:pt>
                <c:pt idx="6">
                  <c:v>1.834862385321101E-2</c:v>
                </c:pt>
                <c:pt idx="7">
                  <c:v>1.834862385321101E-2</c:v>
                </c:pt>
                <c:pt idx="8">
                  <c:v>1.834862385321101E-2</c:v>
                </c:pt>
                <c:pt idx="9">
                  <c:v>1.3761467889908258E-2</c:v>
                </c:pt>
                <c:pt idx="10">
                  <c:v>9.1743119266055051E-3</c:v>
                </c:pt>
                <c:pt idx="11">
                  <c:v>0.14678899082568808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46C-43DE-A08F-3EA2367E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741888"/>
        <c:axId val="207362240"/>
        <c:axId val="0"/>
      </c:bar3DChart>
      <c:catAx>
        <c:axId val="2087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7362240"/>
        <c:crosses val="autoZero"/>
        <c:auto val="1"/>
        <c:lblAlgn val="ctr"/>
        <c:lblOffset val="100"/>
        <c:noMultiLvlLbl val="0"/>
      </c:catAx>
      <c:valAx>
        <c:axId val="2073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DO"/>
          </a:p>
        </c:txPr>
        <c:crossAx val="2087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Uso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09-437C-9AC6-EE5BA2B9775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709-437C-9AC6-EE5BA2B9775A}"/>
              </c:ext>
            </c:extLst>
          </c:dPt>
          <c:dLbls>
            <c:dLbl>
              <c:idx val="0"/>
              <c:layout>
                <c:manualLayout>
                  <c:x val="3.6045662950727454E-2"/>
                  <c:y val="-2.711568897237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09-437C-9AC6-EE5BA2B9775A}"/>
                </c:ext>
              </c:extLst>
            </c:dLbl>
            <c:dLbl>
              <c:idx val="1"/>
              <c:layout>
                <c:manualLayout>
                  <c:x val="3.4147434803952846E-2"/>
                  <c:y val="-2.3724027860455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09-437C-9AC6-EE5BA2B9775A}"/>
                </c:ext>
              </c:extLst>
            </c:dLbl>
            <c:dLbl>
              <c:idx val="2"/>
              <c:layout>
                <c:manualLayout>
                  <c:x val="3.803960007969253E-2"/>
                  <c:y val="-2.4826807846268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09-437C-9AC6-EE5BA2B9775A}"/>
                </c:ext>
              </c:extLst>
            </c:dLbl>
            <c:dLbl>
              <c:idx val="3"/>
              <c:layout>
                <c:manualLayout>
                  <c:x val="2.5848144795201155E-2"/>
                  <c:y val="-1.9805478565192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09-437C-9AC6-EE5BA2B9775A}"/>
                </c:ext>
              </c:extLst>
            </c:dLbl>
            <c:dLbl>
              <c:idx val="4"/>
              <c:layout>
                <c:manualLayout>
                  <c:x val="1.8955306183147481E-2"/>
                  <c:y val="-1.980547856519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09-437C-9AC6-EE5BA2B977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 Acc.Soli.Uso '!$C$9:$C$11</c:f>
              <c:strCache>
                <c:ptCount val="3"/>
                <c:pt idx="0">
                  <c:v>Fines judiciales</c:v>
                </c:pt>
                <c:pt idx="1">
                  <c:v>Privado</c:v>
                </c:pt>
                <c:pt idx="2">
                  <c:v>Investigación</c:v>
                </c:pt>
              </c:strCache>
            </c:strRef>
          </c:cat>
          <c:val>
            <c:numRef>
              <c:f>'Oficina Acc.Soli.Uso '!$E$9:$E$11</c:f>
              <c:numCache>
                <c:formatCode>0.0%</c:formatCode>
                <c:ptCount val="3"/>
                <c:pt idx="0">
                  <c:v>0.5</c:v>
                </c:pt>
                <c:pt idx="1">
                  <c:v>0.42201834862385323</c:v>
                </c:pt>
                <c:pt idx="2">
                  <c:v>7.7981651376146793E-2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09-437C-9AC6-EE5BA2B97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743936"/>
        <c:axId val="207757312"/>
        <c:axId val="0"/>
      </c:bar3DChart>
      <c:catAx>
        <c:axId val="20874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7757312"/>
        <c:crosses val="autoZero"/>
        <c:auto val="1"/>
        <c:lblAlgn val="ctr"/>
        <c:lblOffset val="100"/>
        <c:noMultiLvlLbl val="0"/>
      </c:catAx>
      <c:valAx>
        <c:axId val="20775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874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Header>&amp;Z&amp;"Nyala,Negrita"&amp;14&amp;K04-013MINISTERIO DE INTERIOR Y POLICIA&amp;D&amp;"Nyala,Negrita"&amp;16&amp;K04-013AÑO  2019</c:oddHeader>
      <c:oddFooter>&amp;C&amp;"Nyala,Negrita"&amp;12&amp;K03-021Dirección de Planificación y Desarrollo / Departamento de Estadísticas&amp;D&amp;"Nyala,Normal"&amp;16 2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Solicitudes de Información según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  <a:endParaRPr lang="es-ES" sz="11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'Oficina Acc.a Inf.Sol.Stat.'!$B$9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320797734544871E-2"/>
                  <c:y val="5.905003810007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42-4B6A-B040-3D624708C8B8}"/>
                </c:ext>
              </c:extLst>
            </c:dLbl>
            <c:dLbl>
              <c:idx val="1"/>
              <c:layout>
                <c:manualLayout>
                  <c:x val="1.6640666171726958E-3"/>
                  <c:y val="-5.8085820656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42-4B6A-B040-3D624708C8B8}"/>
                </c:ext>
              </c:extLst>
            </c:dLbl>
            <c:dLbl>
              <c:idx val="2"/>
              <c:layout>
                <c:manualLayout>
                  <c:x val="8.3203330858634787E-3"/>
                  <c:y val="-5.016502693069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42-4B6A-B040-3D624708C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Inf.Sol.Stat.'!$D$9</c:f>
              <c:numCache>
                <c:formatCode>0.0%</c:formatCode>
                <c:ptCount val="1"/>
                <c:pt idx="0">
                  <c:v>0.98165137614678899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42-4B6A-B040-3D624708C8B8}"/>
            </c:ext>
          </c:extLst>
        </c:ser>
        <c:ser>
          <c:idx val="1"/>
          <c:order val="1"/>
          <c:tx>
            <c:strRef>
              <c:f>'Oficina Acc.a Inf.Sol.Stat.'!$B$10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818199638709368E-2"/>
                  <c:y val="8.772387322552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42-4B6A-B040-3D624708C8B8}"/>
                </c:ext>
              </c:extLst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42-4B6A-B040-3D624708C8B8}"/>
                </c:ext>
              </c:extLst>
            </c:dLbl>
            <c:dLbl>
              <c:idx val="2"/>
              <c:layout>
                <c:manualLayout>
                  <c:x val="1.164846632020875E-2"/>
                  <c:y val="-3.4323439478899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42-4B6A-B040-3D624708C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Inf.Sol.Stat.'!$D$10</c:f>
              <c:numCache>
                <c:formatCode>0.0%</c:formatCode>
                <c:ptCount val="1"/>
                <c:pt idx="0">
                  <c:v>1.834862385321101E-2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942-4B6A-B040-3D624708C8B8}"/>
            </c:ext>
          </c:extLst>
        </c:ser>
        <c:ser>
          <c:idx val="2"/>
          <c:order val="2"/>
          <c:tx>
            <c:strRef>
              <c:f>'Oficina Acc.a Inf.Sol.Stat.'!$B$11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2055224992385148E-2"/>
                  <c:y val="1.66933649422854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42-4B6A-B040-3D624708C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'Oficina Acc.a Inf.Sol.Stat.'!$D$8</c:f>
              <c:numCache>
                <c:formatCode>General</c:formatCode>
                <c:ptCount val="1"/>
              </c:numCache>
            </c:numRef>
          </c:cat>
          <c:val>
            <c:numRef>
              <c:f>'Oficina Acc.a Inf.Sol.Stat.'!$D$11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42-4B6A-B040-3D624708C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879104"/>
        <c:axId val="207759040"/>
        <c:axId val="207428096"/>
      </c:bar3DChart>
      <c:catAx>
        <c:axId val="2088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207759040"/>
        <c:crosses val="autoZero"/>
        <c:auto val="1"/>
        <c:lblAlgn val="ctr"/>
        <c:lblOffset val="100"/>
        <c:noMultiLvlLbl val="0"/>
      </c:catAx>
      <c:valAx>
        <c:axId val="20775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8879104"/>
        <c:crosses val="autoZero"/>
        <c:crossBetween val="between"/>
      </c:valAx>
      <c:serAx>
        <c:axId val="207428096"/>
        <c:scaling>
          <c:orientation val="minMax"/>
        </c:scaling>
        <c:delete val="1"/>
        <c:axPos val="b"/>
        <c:majorTickMark val="out"/>
        <c:minorTickMark val="none"/>
        <c:tickLblPos val="none"/>
        <c:crossAx val="207759040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0722377734806"/>
          <c:y val="0.85166167132334281"/>
          <c:w val="0.63360604475679871"/>
          <c:h val="5.342612818558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Solicitudes de Información según Usuario</a:t>
            </a:r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</a:p>
        </c:rich>
      </c:tx>
      <c:layout>
        <c:manualLayout>
          <c:xMode val="edge"/>
          <c:yMode val="edge"/>
          <c:x val="0.13452803438940211"/>
          <c:y val="1.580259356464636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795-4444-8F0A-51C9D182A631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795-4444-8F0A-51C9D182A631}"/>
              </c:ext>
            </c:extLst>
          </c:dPt>
          <c:dLbls>
            <c:dLbl>
              <c:idx val="0"/>
              <c:layout>
                <c:manualLayout>
                  <c:x val="3.6177368046205187E-2"/>
                  <c:y val="-4.3158153651905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95-4444-8F0A-51C9D182A631}"/>
                </c:ext>
              </c:extLst>
            </c:dLbl>
            <c:dLbl>
              <c:idx val="1"/>
              <c:layout>
                <c:manualLayout>
                  <c:x val="4.2392378118089644E-2"/>
                  <c:y val="-4.059507796561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95-4444-8F0A-51C9D182A631}"/>
                </c:ext>
              </c:extLst>
            </c:dLbl>
            <c:dLbl>
              <c:idx val="2"/>
              <c:layout>
                <c:manualLayout>
                  <c:x val="4.0318364711220002E-2"/>
                  <c:y val="-4.693352875510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95-4444-8F0A-51C9D182A631}"/>
                </c:ext>
              </c:extLst>
            </c:dLbl>
            <c:dLbl>
              <c:idx val="3"/>
              <c:layout>
                <c:manualLayout>
                  <c:x val="2.7949154469740826E-2"/>
                  <c:y val="-3.8247757491851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95-4444-8F0A-51C9D182A6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('Oficina Acc.Soli.Por.Usuar'!$B$9,'Oficina Acc.Soli.Por.Usuar'!$B$10,'Oficina Acc.Soli.Por.Usuar'!$B$11)</c:f>
              <c:strCache>
                <c:ptCount val="2"/>
                <c:pt idx="0">
                  <c:v>Persona física</c:v>
                </c:pt>
                <c:pt idx="1">
                  <c:v>Ministerio Público</c:v>
                </c:pt>
              </c:strCache>
            </c:strRef>
          </c:cat>
          <c:val>
            <c:numRef>
              <c:f>('Oficina Acc.Soli.Por.Usuar'!$D$9,'Oficina Acc.Soli.Por.Usuar'!$D$10,'Oficina Acc.Soli.Por.Usuar'!$D$11)</c:f>
              <c:numCache>
                <c:formatCode>0.0%</c:formatCode>
                <c:ptCount val="2"/>
                <c:pt idx="0">
                  <c:v>0.50458715596330272</c:v>
                </c:pt>
                <c:pt idx="1">
                  <c:v>0.49541284403669728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95-4444-8F0A-51C9D182A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152768"/>
        <c:axId val="144579328"/>
        <c:axId val="0"/>
      </c:bar3DChart>
      <c:catAx>
        <c:axId val="1731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44579328"/>
        <c:crosses val="autoZero"/>
        <c:auto val="1"/>
        <c:lblAlgn val="ctr"/>
        <c:lblOffset val="100"/>
        <c:noMultiLvlLbl val="0"/>
      </c:catAx>
      <c:valAx>
        <c:axId val="14457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7315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Solicitudes de Información según Vía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  <a:endParaRPr lang="es-ES" sz="11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5C1-400E-88F6-0FA7ED308B69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5C1-400E-88F6-0FA7ED308B69}"/>
              </c:ext>
            </c:extLst>
          </c:dPt>
          <c:dLbls>
            <c:dLbl>
              <c:idx val="0"/>
              <c:layout>
                <c:manualLayout>
                  <c:x val="3.6735712902370828E-2"/>
                  <c:y val="-2.93190023342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1-400E-88F6-0FA7ED308B69}"/>
                </c:ext>
              </c:extLst>
            </c:dLbl>
            <c:dLbl>
              <c:idx val="1"/>
              <c:layout>
                <c:manualLayout>
                  <c:x val="3.4903019053155279E-2"/>
                  <c:y val="-2.285804354842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C1-400E-88F6-0FA7ED308B69}"/>
                </c:ext>
              </c:extLst>
            </c:dLbl>
            <c:dLbl>
              <c:idx val="2"/>
              <c:layout>
                <c:manualLayout>
                  <c:x val="3.4728579333077263E-2"/>
                  <c:y val="-2.5419509473520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C1-400E-88F6-0FA7ED308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 Acc.Soli.Via '!$B$9:$B$11</c:f>
              <c:strCache>
                <c:ptCount val="3"/>
                <c:pt idx="0">
                  <c:v>Formulario electrónico SAIP</c:v>
                </c:pt>
                <c:pt idx="1">
                  <c:v>Correo electrónico</c:v>
                </c:pt>
                <c:pt idx="2">
                  <c:v>Formulario físico</c:v>
                </c:pt>
              </c:strCache>
            </c:strRef>
          </c:cat>
          <c:val>
            <c:numRef>
              <c:f>'Oficina Acc.Soli.Via '!$D$9:$D$11</c:f>
              <c:numCache>
                <c:formatCode>0.0%</c:formatCode>
                <c:ptCount val="3"/>
                <c:pt idx="0">
                  <c:v>0.52752293577981646</c:v>
                </c:pt>
                <c:pt idx="1">
                  <c:v>0.44036697247706424</c:v>
                </c:pt>
                <c:pt idx="2">
                  <c:v>3.2110091743119268E-2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C1-400E-88F6-0FA7ED308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572352"/>
        <c:axId val="182995776"/>
        <c:axId val="0"/>
      </c:bar3DChart>
      <c:catAx>
        <c:axId val="1455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82995776"/>
        <c:crosses val="autoZero"/>
        <c:auto val="1"/>
        <c:lblAlgn val="ctr"/>
        <c:lblOffset val="100"/>
        <c:noMultiLvlLbl val="0"/>
      </c:catAx>
      <c:valAx>
        <c:axId val="1829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557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Interacciones</a:t>
            </a:r>
            <a:r>
              <a:rPr lang="en-US" sz="11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Vía el Portal 311 </a:t>
            </a: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 Mes</a:t>
            </a:r>
          </a:p>
          <a:p>
            <a:pPr>
              <a:defRPr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</a:p>
        </c:rich>
      </c:tx>
      <c:layout>
        <c:manualLayout>
          <c:xMode val="edge"/>
          <c:yMode val="edge"/>
          <c:x val="0.2019675617470893"/>
          <c:y val="2.8293553414107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27633022391046E-2"/>
          <c:y val="0.20833678814574744"/>
          <c:w val="0.83690493233800456"/>
          <c:h val="0.6353044810315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490915908238742E-2"/>
                  <c:y val="-2.8229397944238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8-4751-91B4-6F2534F8ADE4}"/>
                </c:ext>
              </c:extLst>
            </c:dLbl>
            <c:dLbl>
              <c:idx val="2"/>
              <c:layout>
                <c:manualLayout>
                  <c:x val="-2.6523417029262076E-2"/>
                  <c:y val="-2.8242764980325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8-4751-91B4-6F2534F8ADE4}"/>
                </c:ext>
              </c:extLst>
            </c:dLbl>
            <c:dLbl>
              <c:idx val="3"/>
              <c:layout>
                <c:manualLayout>
                  <c:x val="-1.8985972397087061E-2"/>
                  <c:y val="-2.8293559717456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686164229471315E-2"/>
                  <c:y val="-2.82552408806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8-4751-91B4-6F2534F8ADE4}"/>
                </c:ext>
              </c:extLst>
            </c:dLbl>
            <c:dLbl>
              <c:idx val="5"/>
              <c:layout>
                <c:manualLayout>
                  <c:x val="-1.5533977415798504E-2"/>
                  <c:y val="-2.8293559717456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094600971125013E-2"/>
                  <c:y val="-2.8293559717456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F8-4751-91B4-6F2534F8ADE4}"/>
                </c:ext>
              </c:extLst>
            </c:dLbl>
            <c:dLbl>
              <c:idx val="7"/>
              <c:layout>
                <c:manualLayout>
                  <c:x val="-3.6245947303529966E-2"/>
                  <c:y val="-2.546420374571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36178441846750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F8-4751-91B4-6F2534F8ADE4}"/>
                </c:ext>
              </c:extLst>
            </c:dLbl>
            <c:dLbl>
              <c:idx val="9"/>
              <c:layout>
                <c:manualLayout>
                  <c:x val="-5.1662366622524623E-2"/>
                  <c:y val="-2.8293559717456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67-4CD4-AEF5-CEB258AD758A}"/>
                </c:ext>
              </c:extLst>
            </c:dLbl>
            <c:dLbl>
              <c:idx val="10"/>
              <c:layout>
                <c:manualLayout>
                  <c:x val="-3.4239626605105732E-2"/>
                  <c:y val="-2.8293553414107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F8-4751-91B4-6F2534F8ADE4}"/>
                </c:ext>
              </c:extLst>
            </c:dLbl>
            <c:dLbl>
              <c:idx val="11"/>
              <c:layout>
                <c:manualLayout>
                  <c:x val="-1.7072153762185269E-2"/>
                  <c:y val="-2.8293782501391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F8-4751-91B4-6F2534F8ADE4}"/>
                </c:ext>
              </c:extLst>
            </c:dLbl>
            <c:dLbl>
              <c:idx val="12"/>
              <c:layout>
                <c:manualLayout>
                  <c:x val="-3.638765456765887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F8-4751-91B4-6F2534F8ADE4}"/>
                </c:ext>
              </c:extLst>
            </c:dLbl>
            <c:dLbl>
              <c:idx val="13"/>
              <c:layout>
                <c:manualLayout>
                  <c:x val="-3.4436662924267912E-2"/>
                  <c:y val="-3.11229087555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F8-4751-91B4-6F2534F8ADE4}"/>
                </c:ext>
              </c:extLst>
            </c:dLbl>
            <c:dLbl>
              <c:idx val="14"/>
              <c:layout>
                <c:manualLayout>
                  <c:x val="-1.8361737096542666E-2"/>
                  <c:y val="-2.8293553414107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F8-4751-91B4-6F2534F8AD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 Acc.a Inf. 311'!$C$8:$C$19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'Oficina Acc.a Inf. 311'!$E$8:$E$19</c:f>
              <c:numCache>
                <c:formatCode>0.0%</c:formatCode>
                <c:ptCount val="12"/>
                <c:pt idx="0">
                  <c:v>4.7619047619047616E-2</c:v>
                </c:pt>
                <c:pt idx="1">
                  <c:v>0.14285714285714285</c:v>
                </c:pt>
                <c:pt idx="2">
                  <c:v>4.7619047619047616E-2</c:v>
                </c:pt>
                <c:pt idx="3">
                  <c:v>4.7619047619047616E-2</c:v>
                </c:pt>
                <c:pt idx="4">
                  <c:v>4.7619047619047616E-2</c:v>
                </c:pt>
                <c:pt idx="5">
                  <c:v>4.7619047619047616E-2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0.14285714285714285</c:v>
                </c:pt>
                <c:pt idx="10">
                  <c:v>0.38095238095238093</c:v>
                </c:pt>
                <c:pt idx="11">
                  <c:v>9.5238095238095233E-2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'Oficina Acc.a Inf. 311'!$E$18</c15:sqref>
                  <c15:dLbl>
                    <c:idx val="8"/>
                    <c:layout>
                      <c:manualLayout>
                        <c:x val="-2.608157580349723E-2"/>
                        <c:y val="-2.829355341410734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19F8-4751-91B4-6F2534F8ADE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19F8-4751-91B4-6F2534F8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69152"/>
        <c:axId val="207764800"/>
      </c:lineChart>
      <c:catAx>
        <c:axId val="2323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07764800"/>
        <c:crosses val="autoZero"/>
        <c:auto val="1"/>
        <c:lblAlgn val="ctr"/>
        <c:lblOffset val="100"/>
        <c:noMultiLvlLbl val="0"/>
      </c:catAx>
      <c:valAx>
        <c:axId val="2077648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23236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Porcentaje de Interacciones Vía el Portal 311 </a:t>
            </a: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Tipo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100" b="1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enero-diciembre 2023</a:t>
            </a:r>
          </a:p>
        </c:rich>
      </c:tx>
      <c:layout>
        <c:manualLayout>
          <c:xMode val="edge"/>
          <c:yMode val="edge"/>
          <c:x val="0.15674586395088985"/>
          <c:y val="1.63290357936027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779466688250689E-2"/>
          <c:y val="0.16646326901445016"/>
          <c:w val="0.90191296578120206"/>
          <c:h val="0.700332150788843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B9-4E64-A735-A6B889CDB4E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7F-4DA1-945A-2FEB900FE135}"/>
              </c:ext>
            </c:extLst>
          </c:dPt>
          <c:dLbls>
            <c:dLbl>
              <c:idx val="0"/>
              <c:layout>
                <c:manualLayout>
                  <c:x val="3.15299730848271E-2"/>
                  <c:y val="-1.385411438954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B9-4E64-A735-A6B889CDB4EE}"/>
                </c:ext>
              </c:extLst>
            </c:dLbl>
            <c:dLbl>
              <c:idx val="1"/>
              <c:layout>
                <c:manualLayout>
                  <c:x val="2.9951260821543826E-2"/>
                  <c:y val="-2.034553373136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7F-4DA1-945A-2FEB900FE135}"/>
                </c:ext>
              </c:extLst>
            </c:dLbl>
            <c:dLbl>
              <c:idx val="2"/>
              <c:layout>
                <c:manualLayout>
                  <c:x val="2.9950987719629587E-2"/>
                  <c:y val="-2.055989155201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7F-4DA1-945A-2FEB900FE135}"/>
                </c:ext>
              </c:extLst>
            </c:dLbl>
            <c:dLbl>
              <c:idx val="3"/>
              <c:layout>
                <c:manualLayout>
                  <c:x val="3.1111176751226054E-2"/>
                  <c:y val="-1.773493697903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7F-4DA1-945A-2FEB900FE1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'Oficina Acc. 311 Tipo'!$B$9:$B$12</c:f>
              <c:strCache>
                <c:ptCount val="4"/>
                <c:pt idx="0">
                  <c:v>Reclamación</c:v>
                </c:pt>
                <c:pt idx="1">
                  <c:v>Queja</c:v>
                </c:pt>
                <c:pt idx="2">
                  <c:v>Denuncia</c:v>
                </c:pt>
                <c:pt idx="3">
                  <c:v>Sugerencia</c:v>
                </c:pt>
              </c:strCache>
            </c:strRef>
          </c:cat>
          <c:val>
            <c:numRef>
              <c:f>'Oficina Acc. 311 Tipo'!$D$9:$D$12</c:f>
              <c:numCache>
                <c:formatCode>0.00%</c:formatCode>
                <c:ptCount val="4"/>
                <c:pt idx="0">
                  <c:v>0.19047619047619047</c:v>
                </c:pt>
                <c:pt idx="1">
                  <c:v>0.47619047619047616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B9-4E64-A735-A6B889CD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99104"/>
        <c:axId val="182998656"/>
        <c:axId val="0"/>
      </c:bar3DChart>
      <c:catAx>
        <c:axId val="1355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82998656"/>
        <c:crosses val="autoZero"/>
        <c:auto val="1"/>
        <c:lblAlgn val="ctr"/>
        <c:lblOffset val="100"/>
        <c:noMultiLvlLbl val="0"/>
      </c:catAx>
      <c:valAx>
        <c:axId val="18299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DO"/>
          </a:p>
        </c:txPr>
        <c:crossAx val="13559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869155</xdr:colOff>
      <xdr:row>21</xdr:row>
      <xdr:rowOff>107158</xdr:rowOff>
    </xdr:from>
    <xdr:to>
      <xdr:col>7</xdr:col>
      <xdr:colOff>309562</xdr:colOff>
      <xdr:row>47</xdr:row>
      <xdr:rowOff>95250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36</xdr:row>
      <xdr:rowOff>107156</xdr:rowOff>
    </xdr:from>
    <xdr:to>
      <xdr:col>7</xdr:col>
      <xdr:colOff>511968</xdr:colOff>
      <xdr:row>63</xdr:row>
      <xdr:rowOff>261938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178595</xdr:colOff>
      <xdr:row>13</xdr:row>
      <xdr:rowOff>107157</xdr:rowOff>
    </xdr:from>
    <xdr:to>
      <xdr:col>5</xdr:col>
      <xdr:colOff>559594</xdr:colOff>
      <xdr:row>38</xdr:row>
      <xdr:rowOff>95251</xdr:rowOff>
    </xdr:to>
    <xdr:graphicFrame macro="">
      <xdr:nvGraphicFramePr>
        <xdr:cNvPr id="2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952501</xdr:colOff>
      <xdr:row>14</xdr:row>
      <xdr:rowOff>35719</xdr:rowOff>
    </xdr:from>
    <xdr:to>
      <xdr:col>4</xdr:col>
      <xdr:colOff>500062</xdr:colOff>
      <xdr:row>39</xdr:row>
      <xdr:rowOff>23813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214311</xdr:colOff>
      <xdr:row>12</xdr:row>
      <xdr:rowOff>380998</xdr:rowOff>
    </xdr:from>
    <xdr:to>
      <xdr:col>4</xdr:col>
      <xdr:colOff>571500</xdr:colOff>
      <xdr:row>34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511969</xdr:colOff>
      <xdr:row>14</xdr:row>
      <xdr:rowOff>110726</xdr:rowOff>
    </xdr:from>
    <xdr:to>
      <xdr:col>4</xdr:col>
      <xdr:colOff>345282</xdr:colOff>
      <xdr:row>37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488155</xdr:colOff>
      <xdr:row>21</xdr:row>
      <xdr:rowOff>71441</xdr:rowOff>
    </xdr:from>
    <xdr:to>
      <xdr:col>7</xdr:col>
      <xdr:colOff>71438</xdr:colOff>
      <xdr:row>46</xdr:row>
      <xdr:rowOff>71439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309564</xdr:colOff>
      <xdr:row>14</xdr:row>
      <xdr:rowOff>83343</xdr:rowOff>
    </xdr:from>
    <xdr:to>
      <xdr:col>6</xdr:col>
      <xdr:colOff>130969</xdr:colOff>
      <xdr:row>38</xdr:row>
      <xdr:rowOff>83343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ficina%20Acceso%20a%20la%20Informacion-Solicitud%20por%20Usuario%20Ene-Dic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ficina%20Acceso%20a%20la%20Informacion-Solicitud%20segun%20Via%20Ene-Dic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ficina%20Acceso%20a%20la%20Informacion-Interaccion%20al%20311%20Ene-Dic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ficina%20Acceso%20a%20la%20Informacion-Interaccion%20al%20311%20por%20Tipo%20Ene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Acc.Soli.Por.Usuar"/>
    </sheetNames>
    <sheetDataSet>
      <sheetData sheetId="0">
        <row r="9">
          <cell r="B9" t="str">
            <v>Persona física</v>
          </cell>
          <cell r="D9">
            <v>0.50458715596330272</v>
          </cell>
        </row>
        <row r="10">
          <cell r="B10" t="str">
            <v>Ministerio Público</v>
          </cell>
          <cell r="D10">
            <v>0.49541284403669728</v>
          </cell>
        </row>
        <row r="11">
          <cell r="D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Acc.Soli.Via "/>
    </sheetNames>
    <sheetDataSet>
      <sheetData sheetId="0">
        <row r="9">
          <cell r="B9" t="str">
            <v>Formulario electrónico SAIP</v>
          </cell>
          <cell r="D9">
            <v>0.52752293577981646</v>
          </cell>
        </row>
        <row r="10">
          <cell r="B10" t="str">
            <v>Correo electrónico</v>
          </cell>
          <cell r="D10">
            <v>0.44036697247706424</v>
          </cell>
        </row>
        <row r="11">
          <cell r="B11" t="str">
            <v>Formulario físico</v>
          </cell>
          <cell r="D11">
            <v>3.2110091743119268E-2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Acc.a Inf. 311"/>
    </sheetNames>
    <sheetDataSet>
      <sheetData sheetId="0">
        <row r="8">
          <cell r="C8" t="str">
            <v>Enero</v>
          </cell>
          <cell r="E8">
            <v>4.7619047619047616E-2</v>
          </cell>
        </row>
        <row r="9">
          <cell r="C9" t="str">
            <v>Febrero</v>
          </cell>
          <cell r="E9">
            <v>0.14285714285714285</v>
          </cell>
        </row>
        <row r="10">
          <cell r="C10" t="str">
            <v>Marzo</v>
          </cell>
          <cell r="E10">
            <v>4.7619047619047616E-2</v>
          </cell>
        </row>
        <row r="11">
          <cell r="C11" t="str">
            <v>Abril</v>
          </cell>
          <cell r="E11">
            <v>4.7619047619047616E-2</v>
          </cell>
        </row>
        <row r="12">
          <cell r="C12" t="str">
            <v>Mayo</v>
          </cell>
          <cell r="E12">
            <v>4.7619047619047616E-2</v>
          </cell>
        </row>
        <row r="13">
          <cell r="C13" t="str">
            <v>Junio</v>
          </cell>
          <cell r="E13">
            <v>4.7619047619047616E-2</v>
          </cell>
        </row>
        <row r="14">
          <cell r="C14" t="str">
            <v>Julio</v>
          </cell>
          <cell r="E14">
            <v>0</v>
          </cell>
        </row>
        <row r="15">
          <cell r="C15" t="str">
            <v>Agosto</v>
          </cell>
          <cell r="E15">
            <v>0</v>
          </cell>
        </row>
        <row r="16">
          <cell r="C16" t="str">
            <v>Septiembre</v>
          </cell>
          <cell r="E16">
            <v>0</v>
          </cell>
        </row>
        <row r="17">
          <cell r="C17" t="str">
            <v>Octubre</v>
          </cell>
          <cell r="E17">
            <v>0.14285714285714285</v>
          </cell>
        </row>
        <row r="18">
          <cell r="C18" t="str">
            <v>Noviembre</v>
          </cell>
          <cell r="E18">
            <v>0.38095238095238093</v>
          </cell>
        </row>
        <row r="19">
          <cell r="C19" t="str">
            <v>Diciembre</v>
          </cell>
          <cell r="E19">
            <v>9.5238095238095233E-2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Acc. 311 Tipo"/>
    </sheetNames>
    <sheetDataSet>
      <sheetData sheetId="0">
        <row r="9">
          <cell r="B9" t="str">
            <v>Reclamación</v>
          </cell>
          <cell r="D9">
            <v>0.19047619047619047</v>
          </cell>
        </row>
        <row r="10">
          <cell r="B10" t="str">
            <v>Queja</v>
          </cell>
          <cell r="D10">
            <v>0.47619047619047616</v>
          </cell>
        </row>
        <row r="11">
          <cell r="B11" t="str">
            <v>Denuncia</v>
          </cell>
          <cell r="D11">
            <v>0</v>
          </cell>
        </row>
        <row r="12">
          <cell r="B12" t="str">
            <v>Sugerencia</v>
          </cell>
          <cell r="D12">
            <v>0.33333333333333331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9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" customWidth="1"/>
    <col min="2" max="2" width="8.28515625" style="1" customWidth="1"/>
    <col min="3" max="3" width="25.7109375" style="1" customWidth="1"/>
    <col min="4" max="4" width="24.710937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26.25" customHeight="1" x14ac:dyDescent="0.2">
      <c r="A1" s="54" t="s">
        <v>4</v>
      </c>
      <c r="B1" s="54"/>
      <c r="C1" s="54"/>
      <c r="D1" s="54"/>
      <c r="E1" s="54"/>
      <c r="F1" s="54"/>
      <c r="G1" s="54"/>
    </row>
    <row r="2" spans="1:7" ht="3.75" customHeight="1" x14ac:dyDescent="0.2"/>
    <row r="3" spans="1:7" ht="24" customHeight="1" x14ac:dyDescent="0.2">
      <c r="A3" s="57" t="s">
        <v>3</v>
      </c>
      <c r="B3" s="57"/>
      <c r="C3" s="57"/>
      <c r="D3" s="57"/>
      <c r="E3" s="57"/>
      <c r="F3" s="57"/>
      <c r="G3" s="57"/>
    </row>
    <row r="4" spans="1:7" ht="25.5" customHeight="1" x14ac:dyDescent="0.2">
      <c r="A4" s="58" t="s">
        <v>15</v>
      </c>
      <c r="B4" s="58"/>
      <c r="C4" s="58"/>
      <c r="D4" s="58"/>
      <c r="E4" s="58"/>
      <c r="F4" s="58"/>
      <c r="G4" s="58"/>
    </row>
    <row r="5" spans="1:7" ht="5.25" customHeight="1" x14ac:dyDescent="0.3">
      <c r="A5" s="2"/>
      <c r="B5" s="2"/>
      <c r="C5" s="2"/>
      <c r="D5" s="2"/>
      <c r="E5" s="2"/>
      <c r="F5" s="2"/>
      <c r="G5" s="2"/>
    </row>
    <row r="6" spans="1:7" ht="9.75" customHeight="1" x14ac:dyDescent="0.3">
      <c r="A6" s="3"/>
      <c r="B6" s="4"/>
      <c r="C6" s="4"/>
      <c r="D6" s="4"/>
      <c r="E6" s="4"/>
      <c r="F6" s="4"/>
      <c r="G6" s="5"/>
    </row>
    <row r="7" spans="1:7" s="6" customFormat="1" ht="44.25" customHeight="1" x14ac:dyDescent="0.2">
      <c r="C7" s="12" t="s">
        <v>2</v>
      </c>
      <c r="D7" s="12" t="s">
        <v>5</v>
      </c>
      <c r="E7" s="12" t="s">
        <v>1</v>
      </c>
    </row>
    <row r="8" spans="1:7" s="6" customFormat="1" ht="30" customHeight="1" x14ac:dyDescent="0.2">
      <c r="C8" s="16" t="s">
        <v>6</v>
      </c>
      <c r="D8" s="17">
        <v>21</v>
      </c>
      <c r="E8" s="18">
        <f t="shared" ref="E8:E16" si="0">D8/$D$20</f>
        <v>9.6330275229357804E-2</v>
      </c>
    </row>
    <row r="9" spans="1:7" s="6" customFormat="1" ht="30" customHeight="1" x14ac:dyDescent="0.2">
      <c r="C9" s="16" t="s">
        <v>7</v>
      </c>
      <c r="D9" s="17">
        <v>11</v>
      </c>
      <c r="E9" s="18">
        <f t="shared" si="0"/>
        <v>5.0458715596330278E-2</v>
      </c>
    </row>
    <row r="10" spans="1:7" s="6" customFormat="1" ht="30" customHeight="1" x14ac:dyDescent="0.2">
      <c r="C10" s="16" t="s">
        <v>8</v>
      </c>
      <c r="D10" s="17">
        <v>16</v>
      </c>
      <c r="E10" s="18">
        <f t="shared" si="0"/>
        <v>7.3394495412844041E-2</v>
      </c>
    </row>
    <row r="11" spans="1:7" s="6" customFormat="1" ht="30" customHeight="1" x14ac:dyDescent="0.2">
      <c r="C11" s="16" t="s">
        <v>9</v>
      </c>
      <c r="D11" s="17">
        <v>15</v>
      </c>
      <c r="E11" s="18">
        <f t="shared" si="0"/>
        <v>6.8807339449541288E-2</v>
      </c>
    </row>
    <row r="12" spans="1:7" s="6" customFormat="1" ht="30" customHeight="1" x14ac:dyDescent="0.2">
      <c r="C12" s="16" t="s">
        <v>10</v>
      </c>
      <c r="D12" s="17">
        <v>12</v>
      </c>
      <c r="E12" s="18">
        <f t="shared" si="0"/>
        <v>5.5045871559633031E-2</v>
      </c>
    </row>
    <row r="13" spans="1:7" s="6" customFormat="1" ht="30" customHeight="1" x14ac:dyDescent="0.2">
      <c r="C13" s="16" t="s">
        <v>11</v>
      </c>
      <c r="D13" s="17">
        <v>17</v>
      </c>
      <c r="E13" s="18">
        <f t="shared" si="0"/>
        <v>7.7981651376146793E-2</v>
      </c>
    </row>
    <row r="14" spans="1:7" s="6" customFormat="1" ht="30" customHeight="1" x14ac:dyDescent="0.2">
      <c r="C14" s="16" t="s">
        <v>12</v>
      </c>
      <c r="D14" s="17">
        <v>12</v>
      </c>
      <c r="E14" s="18">
        <f t="shared" si="0"/>
        <v>5.5045871559633031E-2</v>
      </c>
    </row>
    <row r="15" spans="1:7" s="6" customFormat="1" ht="30" customHeight="1" x14ac:dyDescent="0.2">
      <c r="C15" s="16" t="s">
        <v>13</v>
      </c>
      <c r="D15" s="17">
        <v>21</v>
      </c>
      <c r="E15" s="18">
        <f t="shared" si="0"/>
        <v>9.6330275229357804E-2</v>
      </c>
    </row>
    <row r="16" spans="1:7" s="6" customFormat="1" ht="30" customHeight="1" x14ac:dyDescent="0.2">
      <c r="C16" s="16" t="s">
        <v>14</v>
      </c>
      <c r="D16" s="17">
        <v>5</v>
      </c>
      <c r="E16" s="18">
        <f t="shared" si="0"/>
        <v>2.2935779816513763E-2</v>
      </c>
    </row>
    <row r="17" spans="2:6" s="6" customFormat="1" ht="30" customHeight="1" x14ac:dyDescent="0.2">
      <c r="C17" s="16" t="s">
        <v>16</v>
      </c>
      <c r="D17" s="17">
        <v>32</v>
      </c>
      <c r="E17" s="18">
        <f t="shared" ref="E17:E19" si="1">D17/$D$20</f>
        <v>0.14678899082568808</v>
      </c>
    </row>
    <row r="18" spans="2:6" s="6" customFormat="1" ht="30" customHeight="1" x14ac:dyDescent="0.2">
      <c r="C18" s="16" t="s">
        <v>17</v>
      </c>
      <c r="D18" s="17">
        <v>36</v>
      </c>
      <c r="E18" s="18">
        <f t="shared" si="1"/>
        <v>0.16513761467889909</v>
      </c>
    </row>
    <row r="19" spans="2:6" s="6" customFormat="1" ht="30" customHeight="1" x14ac:dyDescent="0.2">
      <c r="C19" s="16" t="s">
        <v>18</v>
      </c>
      <c r="D19" s="17">
        <v>20</v>
      </c>
      <c r="E19" s="18">
        <f t="shared" si="1"/>
        <v>9.1743119266055051E-2</v>
      </c>
    </row>
    <row r="20" spans="2:6" s="6" customFormat="1" ht="30.75" customHeight="1" x14ac:dyDescent="0.2">
      <c r="C20" s="13" t="s">
        <v>0</v>
      </c>
      <c r="D20" s="14">
        <f>SUM(D8:D19)</f>
        <v>218</v>
      </c>
      <c r="E20" s="15">
        <f>SUM(E8:E19)</f>
        <v>1</v>
      </c>
    </row>
    <row r="21" spans="2:6" ht="18" customHeight="1" x14ac:dyDescent="0.2">
      <c r="B21" s="7"/>
      <c r="E21" s="8"/>
    </row>
    <row r="22" spans="2:6" ht="18" customHeight="1" x14ac:dyDescent="0.2">
      <c r="B22" s="7"/>
      <c r="E22" s="8"/>
    </row>
    <row r="23" spans="2:6" ht="18" customHeight="1" x14ac:dyDescent="0.2">
      <c r="B23" s="7"/>
      <c r="E23" s="8"/>
    </row>
    <row r="24" spans="2:6" ht="10.5" customHeight="1" x14ac:dyDescent="0.2">
      <c r="B24" s="9"/>
      <c r="C24" s="9"/>
      <c r="D24" s="9"/>
      <c r="E24" s="9"/>
      <c r="F24" s="9"/>
    </row>
    <row r="25" spans="2:6" ht="10.5" customHeight="1" x14ac:dyDescent="0.2">
      <c r="B25" s="9"/>
      <c r="C25" s="9"/>
      <c r="D25" s="9"/>
      <c r="E25" s="9"/>
      <c r="F25" s="9"/>
    </row>
    <row r="26" spans="2:6" ht="11.25" customHeight="1" x14ac:dyDescent="0.2">
      <c r="B26" s="9"/>
      <c r="C26" s="9"/>
      <c r="D26" s="9"/>
      <c r="E26" s="9"/>
      <c r="F26" s="9"/>
    </row>
    <row r="27" spans="2:6" ht="15" customHeight="1" x14ac:dyDescent="0.2">
      <c r="B27" s="9"/>
      <c r="C27" s="9"/>
      <c r="D27" s="9"/>
      <c r="E27" s="9"/>
      <c r="F27" s="9"/>
    </row>
    <row r="28" spans="2:6" ht="15" customHeight="1" x14ac:dyDescent="0.2">
      <c r="B28" s="9"/>
      <c r="C28" s="9"/>
      <c r="D28" s="9"/>
      <c r="E28" s="9"/>
      <c r="F28" s="9"/>
    </row>
    <row r="29" spans="2:6" ht="15" customHeight="1" x14ac:dyDescent="0.2">
      <c r="B29" s="9"/>
      <c r="C29" s="9"/>
      <c r="D29" s="9"/>
      <c r="E29" s="9"/>
      <c r="F29" s="9"/>
    </row>
    <row r="30" spans="2:6" ht="15" customHeight="1" x14ac:dyDescent="0.2">
      <c r="B30" s="9"/>
      <c r="C30" s="9"/>
      <c r="D30" s="9"/>
      <c r="E30" s="9"/>
      <c r="F30" s="9"/>
    </row>
    <row r="31" spans="2:6" ht="15" customHeight="1" x14ac:dyDescent="0.2">
      <c r="B31" s="9"/>
      <c r="C31" s="9"/>
      <c r="D31" s="9"/>
      <c r="E31" s="9"/>
      <c r="F31" s="9"/>
    </row>
    <row r="40" spans="1:9" ht="13.5" customHeight="1" x14ac:dyDescent="0.3">
      <c r="A40" s="10"/>
      <c r="B40" s="4"/>
      <c r="C40" s="4"/>
      <c r="D40" s="4"/>
      <c r="E40" s="4"/>
      <c r="F40" s="4"/>
      <c r="G40" s="10"/>
      <c r="H40" s="10"/>
      <c r="I40" s="10"/>
    </row>
    <row r="41" spans="1:9" ht="13.5" customHeight="1" x14ac:dyDescent="0.3">
      <c r="A41" s="10"/>
      <c r="B41" s="4"/>
      <c r="C41" s="4"/>
      <c r="D41" s="4"/>
      <c r="E41" s="4"/>
      <c r="F41" s="4"/>
      <c r="G41" s="10"/>
      <c r="H41" s="10"/>
      <c r="I41" s="10"/>
    </row>
    <row r="42" spans="1:9" ht="15" customHeight="1" x14ac:dyDescent="0.3">
      <c r="B42" s="4"/>
      <c r="C42" s="4"/>
      <c r="D42" s="4"/>
      <c r="E42" s="4"/>
      <c r="F42" s="4"/>
    </row>
    <row r="43" spans="1:9" ht="15" customHeight="1" x14ac:dyDescent="0.3">
      <c r="B43" s="4"/>
      <c r="C43" s="4"/>
      <c r="D43" s="4"/>
      <c r="E43" s="4"/>
      <c r="F43" s="4"/>
    </row>
    <row r="47" spans="1:9" x14ac:dyDescent="0.2">
      <c r="C47" s="55"/>
      <c r="D47" s="55"/>
      <c r="E47" s="55"/>
    </row>
    <row r="49" spans="1:7" x14ac:dyDescent="0.2">
      <c r="C49" s="55"/>
      <c r="D49" s="55"/>
      <c r="E49" s="55"/>
    </row>
    <row r="50" spans="1:7" ht="15" customHeight="1" x14ac:dyDescent="0.2">
      <c r="B50" s="56"/>
      <c r="C50" s="56"/>
      <c r="D50" s="56"/>
      <c r="E50" s="56"/>
      <c r="F50" s="56"/>
    </row>
    <row r="51" spans="1:7" ht="5.25" customHeight="1" x14ac:dyDescent="0.2"/>
    <row r="52" spans="1:7" ht="6.75" customHeight="1" x14ac:dyDescent="0.2"/>
    <row r="53" spans="1:7" ht="11.25" customHeight="1" x14ac:dyDescent="0.2"/>
    <row r="54" spans="1:7" ht="25.5" customHeight="1" x14ac:dyDescent="0.2">
      <c r="B54" s="53" t="s">
        <v>19</v>
      </c>
      <c r="C54" s="53"/>
      <c r="D54" s="53"/>
      <c r="E54" s="53"/>
      <c r="F54" s="53"/>
      <c r="G54" s="11"/>
    </row>
    <row r="55" spans="1:7" ht="12.75" customHeight="1" x14ac:dyDescent="0.2">
      <c r="A55" s="11"/>
      <c r="B55" s="53"/>
      <c r="C55" s="53"/>
      <c r="D55" s="53"/>
      <c r="E55" s="53"/>
      <c r="F55" s="53"/>
      <c r="G55" s="11"/>
    </row>
    <row r="56" spans="1:7" ht="11.25" customHeight="1" x14ac:dyDescent="0.2"/>
    <row r="57" spans="1:7" ht="11.25" customHeight="1" x14ac:dyDescent="0.2"/>
    <row r="58" spans="1:7" ht="11.25" customHeight="1" x14ac:dyDescent="0.2"/>
    <row r="59" spans="1:7" ht="11.25" customHeight="1" x14ac:dyDescent="0.2"/>
  </sheetData>
  <mergeCells count="7">
    <mergeCell ref="B54:F55"/>
    <mergeCell ref="A1:G1"/>
    <mergeCell ref="C47:E47"/>
    <mergeCell ref="C49:E49"/>
    <mergeCell ref="B50:F50"/>
    <mergeCell ref="A3:G3"/>
    <mergeCell ref="A4:G4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&amp;L&amp;"Verdana,Negrita"&amp;12MINISTERIO DE INTERIOR Y POLICIA&amp;R&amp;"Verdana,Negrita"BO-EST-42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73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7.5703125" style="19" customWidth="1"/>
    <col min="2" max="2" width="4.140625" style="19" customWidth="1"/>
    <col min="3" max="3" width="52.5703125" style="19" customWidth="1"/>
    <col min="4" max="4" width="23.5703125" style="19" customWidth="1"/>
    <col min="5" max="5" width="20.5703125" style="19" customWidth="1"/>
    <col min="6" max="6" width="15.28515625" style="19" customWidth="1"/>
    <col min="7" max="7" width="11.7109375" style="19" customWidth="1"/>
    <col min="8" max="16384" width="11.42578125" style="19"/>
  </cols>
  <sheetData>
    <row r="1" spans="2:7" ht="18" x14ac:dyDescent="0.2">
      <c r="C1" s="61" t="s">
        <v>4</v>
      </c>
      <c r="D1" s="61"/>
      <c r="E1" s="61"/>
    </row>
    <row r="2" spans="2:7" ht="10.5" customHeight="1" x14ac:dyDescent="0.2"/>
    <row r="3" spans="2:7" ht="24.75" customHeight="1" x14ac:dyDescent="0.3">
      <c r="C3" s="62" t="s">
        <v>20</v>
      </c>
      <c r="D3" s="62"/>
      <c r="E3" s="62"/>
      <c r="F3" s="20"/>
      <c r="G3" s="20"/>
    </row>
    <row r="4" spans="2:7" ht="25.5" customHeight="1" x14ac:dyDescent="0.3">
      <c r="B4" s="21"/>
      <c r="C4" s="63" t="s">
        <v>15</v>
      </c>
      <c r="D4" s="63"/>
      <c r="E4" s="63"/>
      <c r="F4" s="22"/>
      <c r="G4" s="22"/>
    </row>
    <row r="5" spans="2:7" ht="15" customHeight="1" x14ac:dyDescent="0.3">
      <c r="B5" s="23"/>
      <c r="C5" s="23"/>
      <c r="D5" s="23"/>
      <c r="E5" s="23"/>
      <c r="F5" s="23"/>
      <c r="G5" s="23"/>
    </row>
    <row r="6" spans="2:7" s="24" customFormat="1" ht="20.25" customHeight="1" x14ac:dyDescent="0.2">
      <c r="C6" s="64" t="s">
        <v>21</v>
      </c>
      <c r="D6" s="64" t="s">
        <v>5</v>
      </c>
      <c r="E6" s="64" t="s">
        <v>1</v>
      </c>
    </row>
    <row r="7" spans="2:7" s="24" customFormat="1" ht="24.75" customHeight="1" x14ac:dyDescent="0.2">
      <c r="C7" s="64"/>
      <c r="D7" s="64"/>
      <c r="E7" s="64"/>
    </row>
    <row r="8" spans="2:7" s="24" customFormat="1" ht="36.75" customHeight="1" x14ac:dyDescent="0.2">
      <c r="C8" s="25" t="s">
        <v>22</v>
      </c>
      <c r="D8" s="26">
        <f>20+28+22+45</f>
        <v>115</v>
      </c>
      <c r="E8" s="27">
        <f t="shared" ref="E8:E24" si="0">D8/$D$25</f>
        <v>0.52752293577981646</v>
      </c>
    </row>
    <row r="9" spans="2:7" s="24" customFormat="1" ht="36.75" customHeight="1" x14ac:dyDescent="0.2">
      <c r="C9" s="25" t="s">
        <v>23</v>
      </c>
      <c r="D9" s="28">
        <f>1+4+11</f>
        <v>16</v>
      </c>
      <c r="E9" s="27">
        <f t="shared" si="0"/>
        <v>7.3394495412844041E-2</v>
      </c>
    </row>
    <row r="10" spans="2:7" s="24" customFormat="1" ht="36.75" customHeight="1" x14ac:dyDescent="0.2">
      <c r="C10" s="25" t="s">
        <v>24</v>
      </c>
      <c r="D10" s="28">
        <f>4+3+7</f>
        <v>14</v>
      </c>
      <c r="E10" s="27">
        <f t="shared" si="0"/>
        <v>6.4220183486238536E-2</v>
      </c>
    </row>
    <row r="11" spans="2:7" s="24" customFormat="1" ht="41.25" customHeight="1" x14ac:dyDescent="0.2">
      <c r="C11" s="29" t="s">
        <v>25</v>
      </c>
      <c r="D11" s="28">
        <v>9</v>
      </c>
      <c r="E11" s="27">
        <f t="shared" si="0"/>
        <v>4.1284403669724773E-2</v>
      </c>
    </row>
    <row r="12" spans="2:7" s="24" customFormat="1" ht="47.25" customHeight="1" x14ac:dyDescent="0.2">
      <c r="C12" s="25" t="s">
        <v>26</v>
      </c>
      <c r="D12" s="28">
        <f>2+6</f>
        <v>8</v>
      </c>
      <c r="E12" s="27">
        <f t="shared" si="0"/>
        <v>3.669724770642202E-2</v>
      </c>
    </row>
    <row r="13" spans="2:7" s="24" customFormat="1" ht="36.75" customHeight="1" x14ac:dyDescent="0.2">
      <c r="C13" s="29" t="s">
        <v>27</v>
      </c>
      <c r="D13" s="28">
        <v>7</v>
      </c>
      <c r="E13" s="27">
        <f t="shared" si="0"/>
        <v>3.2110091743119268E-2</v>
      </c>
    </row>
    <row r="14" spans="2:7" s="24" customFormat="1" ht="36.75" customHeight="1" x14ac:dyDescent="0.2">
      <c r="C14" s="25" t="s">
        <v>28</v>
      </c>
      <c r="D14" s="28">
        <f>3+1</f>
        <v>4</v>
      </c>
      <c r="E14" s="27">
        <f t="shared" si="0"/>
        <v>1.834862385321101E-2</v>
      </c>
    </row>
    <row r="15" spans="2:7" s="24" customFormat="1" ht="36.75" customHeight="1" x14ac:dyDescent="0.2">
      <c r="C15" s="25" t="s">
        <v>29</v>
      </c>
      <c r="D15" s="28">
        <f>2+2</f>
        <v>4</v>
      </c>
      <c r="E15" s="27">
        <f t="shared" si="0"/>
        <v>1.834862385321101E-2</v>
      </c>
    </row>
    <row r="16" spans="2:7" s="24" customFormat="1" ht="36.75" customHeight="1" x14ac:dyDescent="0.2">
      <c r="C16" s="25" t="s">
        <v>30</v>
      </c>
      <c r="D16" s="28">
        <v>4</v>
      </c>
      <c r="E16" s="27">
        <f t="shared" si="0"/>
        <v>1.834862385321101E-2</v>
      </c>
    </row>
    <row r="17" spans="3:5" s="24" customFormat="1" ht="36.75" customHeight="1" x14ac:dyDescent="0.2">
      <c r="C17" s="29" t="s">
        <v>31</v>
      </c>
      <c r="D17" s="30">
        <v>3</v>
      </c>
      <c r="E17" s="27">
        <f t="shared" si="0"/>
        <v>1.3761467889908258E-2</v>
      </c>
    </row>
    <row r="18" spans="3:5" s="24" customFormat="1" ht="36.75" customHeight="1" x14ac:dyDescent="0.2">
      <c r="C18" s="25" t="s">
        <v>32</v>
      </c>
      <c r="D18" s="28">
        <v>2</v>
      </c>
      <c r="E18" s="27">
        <f t="shared" si="0"/>
        <v>9.1743119266055051E-3</v>
      </c>
    </row>
    <row r="19" spans="3:5" s="24" customFormat="1" ht="36.75" hidden="1" customHeight="1" x14ac:dyDescent="0.2">
      <c r="C19" s="25"/>
      <c r="D19" s="28"/>
      <c r="E19" s="27">
        <f t="shared" si="0"/>
        <v>0</v>
      </c>
    </row>
    <row r="20" spans="3:5" s="24" customFormat="1" ht="36.75" hidden="1" customHeight="1" x14ac:dyDescent="0.2">
      <c r="C20" s="25"/>
      <c r="D20" s="28"/>
      <c r="E20" s="27">
        <f t="shared" si="0"/>
        <v>0</v>
      </c>
    </row>
    <row r="21" spans="3:5" s="24" customFormat="1" ht="36.75" hidden="1" customHeight="1" x14ac:dyDescent="0.2">
      <c r="C21" s="25"/>
      <c r="D21" s="28"/>
      <c r="E21" s="27">
        <f t="shared" si="0"/>
        <v>0</v>
      </c>
    </row>
    <row r="22" spans="3:5" s="24" customFormat="1" ht="36.75" hidden="1" customHeight="1" x14ac:dyDescent="0.2">
      <c r="C22" s="25"/>
      <c r="D22" s="28"/>
      <c r="E22" s="27">
        <f t="shared" si="0"/>
        <v>0</v>
      </c>
    </row>
    <row r="23" spans="3:5" s="24" customFormat="1" ht="36.75" hidden="1" customHeight="1" x14ac:dyDescent="0.2">
      <c r="C23" s="25"/>
      <c r="D23" s="28"/>
      <c r="E23" s="27">
        <f t="shared" si="0"/>
        <v>0</v>
      </c>
    </row>
    <row r="24" spans="3:5" s="24" customFormat="1" ht="36.75" customHeight="1" x14ac:dyDescent="0.2">
      <c r="C24" s="25" t="s">
        <v>33</v>
      </c>
      <c r="D24" s="28">
        <v>32</v>
      </c>
      <c r="E24" s="27">
        <f t="shared" si="0"/>
        <v>0.14678899082568808</v>
      </c>
    </row>
    <row r="25" spans="3:5" s="24" customFormat="1" ht="36" customHeight="1" x14ac:dyDescent="0.2">
      <c r="C25" s="31" t="s">
        <v>0</v>
      </c>
      <c r="D25" s="32">
        <f>SUM(D8:D24)</f>
        <v>218</v>
      </c>
      <c r="E25" s="33">
        <f>SUM(E8:E24)</f>
        <v>1</v>
      </c>
    </row>
    <row r="26" spans="3:5" s="24" customFormat="1" ht="36.75" customHeight="1" x14ac:dyDescent="0.2">
      <c r="C26" s="34"/>
      <c r="D26" s="35"/>
      <c r="E26" s="36"/>
    </row>
    <row r="27" spans="3:5" s="24" customFormat="1" ht="36.75" customHeight="1" x14ac:dyDescent="0.2">
      <c r="C27" s="34"/>
      <c r="D27" s="35"/>
      <c r="E27" s="36"/>
    </row>
    <row r="28" spans="3:5" s="24" customFormat="1" ht="36.75" customHeight="1" x14ac:dyDescent="0.2">
      <c r="C28" s="34"/>
      <c r="D28" s="35"/>
      <c r="E28" s="36"/>
    </row>
    <row r="29" spans="3:5" s="24" customFormat="1" ht="36.75" customHeight="1" x14ac:dyDescent="0.2">
      <c r="C29" s="34"/>
      <c r="D29" s="35"/>
      <c r="E29" s="36"/>
    </row>
    <row r="30" spans="3:5" s="24" customFormat="1" ht="36.75" customHeight="1" x14ac:dyDescent="0.2">
      <c r="C30" s="34"/>
      <c r="D30" s="35"/>
      <c r="E30" s="36"/>
    </row>
    <row r="31" spans="3:5" s="24" customFormat="1" ht="36.75" customHeight="1" x14ac:dyDescent="0.2">
      <c r="C31" s="34"/>
      <c r="D31" s="35"/>
      <c r="E31" s="36"/>
    </row>
    <row r="32" spans="3:5" s="24" customFormat="1" ht="36.75" customHeight="1" x14ac:dyDescent="0.2">
      <c r="C32" s="34"/>
      <c r="D32" s="35"/>
      <c r="E32" s="36"/>
    </row>
    <row r="33" spans="3:7" s="24" customFormat="1" ht="36.75" customHeight="1" x14ac:dyDescent="0.2">
      <c r="C33" s="34"/>
      <c r="D33" s="35"/>
      <c r="E33" s="36"/>
    </row>
    <row r="34" spans="3:7" s="24" customFormat="1" ht="36.75" customHeight="1" x14ac:dyDescent="0.2">
      <c r="C34" s="34"/>
      <c r="D34" s="35"/>
      <c r="E34" s="36"/>
    </row>
    <row r="35" spans="3:7" s="24" customFormat="1" ht="36.75" customHeight="1" x14ac:dyDescent="0.2">
      <c r="C35" s="34"/>
      <c r="D35" s="35"/>
      <c r="E35" s="36"/>
    </row>
    <row r="36" spans="3:7" s="24" customFormat="1" ht="27" customHeight="1" x14ac:dyDescent="0.2">
      <c r="C36" s="34"/>
      <c r="D36" s="35"/>
      <c r="E36" s="36"/>
    </row>
    <row r="37" spans="3:7" s="24" customFormat="1" ht="36.75" customHeight="1" x14ac:dyDescent="0.2">
      <c r="C37" s="34"/>
      <c r="D37" s="35"/>
      <c r="E37" s="36"/>
    </row>
    <row r="38" spans="3:7" ht="27" customHeight="1" x14ac:dyDescent="0.2">
      <c r="E38" s="37"/>
    </row>
    <row r="39" spans="3:7" ht="10.5" customHeight="1" x14ac:dyDescent="0.2">
      <c r="C39" s="38"/>
      <c r="D39" s="38"/>
      <c r="E39" s="38"/>
      <c r="F39" s="38"/>
      <c r="G39" s="38"/>
    </row>
    <row r="40" spans="3:7" ht="10.5" customHeight="1" x14ac:dyDescent="0.2">
      <c r="C40" s="38"/>
      <c r="D40" s="38"/>
      <c r="E40" s="38"/>
      <c r="F40" s="38"/>
      <c r="G40" s="38"/>
    </row>
    <row r="41" spans="3:7" ht="11.25" customHeight="1" x14ac:dyDescent="0.2">
      <c r="C41" s="38"/>
      <c r="D41" s="38"/>
      <c r="E41" s="38"/>
      <c r="F41" s="38"/>
      <c r="G41" s="38"/>
    </row>
    <row r="42" spans="3:7" ht="15" customHeight="1" x14ac:dyDescent="0.2">
      <c r="C42" s="38"/>
      <c r="D42" s="38"/>
      <c r="E42" s="38"/>
      <c r="F42" s="38"/>
      <c r="G42" s="38"/>
    </row>
    <row r="43" spans="3:7" ht="15" customHeight="1" x14ac:dyDescent="0.2">
      <c r="C43" s="38"/>
      <c r="D43" s="38"/>
      <c r="E43" s="38"/>
      <c r="F43" s="38"/>
      <c r="G43" s="38"/>
    </row>
    <row r="44" spans="3:7" ht="15" customHeight="1" x14ac:dyDescent="0.2">
      <c r="C44" s="38"/>
      <c r="D44" s="38"/>
      <c r="E44" s="38"/>
      <c r="F44" s="38"/>
      <c r="G44" s="38"/>
    </row>
    <row r="45" spans="3:7" ht="15" customHeight="1" x14ac:dyDescent="0.2">
      <c r="C45" s="38"/>
      <c r="D45" s="38"/>
      <c r="E45" s="38"/>
      <c r="F45" s="38"/>
      <c r="G45" s="38"/>
    </row>
    <row r="46" spans="3:7" ht="15" customHeight="1" x14ac:dyDescent="0.2">
      <c r="C46" s="38"/>
      <c r="D46" s="38"/>
      <c r="E46" s="38"/>
      <c r="F46" s="38"/>
      <c r="G46" s="38"/>
    </row>
    <row r="55" spans="2:7" ht="13.5" customHeight="1" x14ac:dyDescent="0.3">
      <c r="B55" s="39"/>
      <c r="C55" s="40"/>
      <c r="D55" s="40"/>
      <c r="E55" s="40"/>
      <c r="F55" s="40"/>
      <c r="G55" s="40"/>
    </row>
    <row r="56" spans="2:7" ht="13.5" customHeight="1" x14ac:dyDescent="0.3">
      <c r="B56" s="39"/>
      <c r="C56" s="40"/>
      <c r="D56" s="40"/>
      <c r="E56" s="40"/>
      <c r="F56" s="40"/>
      <c r="G56" s="40"/>
    </row>
    <row r="57" spans="2:7" ht="15" customHeight="1" x14ac:dyDescent="0.3">
      <c r="C57" s="40"/>
      <c r="D57" s="40"/>
      <c r="E57" s="40"/>
      <c r="F57" s="40"/>
      <c r="G57" s="40"/>
    </row>
    <row r="58" spans="2:7" ht="15" customHeight="1" x14ac:dyDescent="0.3">
      <c r="C58" s="40"/>
      <c r="D58" s="40"/>
      <c r="E58" s="40"/>
      <c r="F58" s="40"/>
      <c r="G58" s="40"/>
    </row>
    <row r="62" spans="2:7" x14ac:dyDescent="0.2">
      <c r="C62" s="59"/>
      <c r="D62" s="59"/>
      <c r="E62" s="59"/>
    </row>
    <row r="64" spans="2:7" ht="22.5" customHeight="1" x14ac:dyDescent="0.2">
      <c r="C64" s="59"/>
      <c r="D64" s="59"/>
      <c r="E64" s="59"/>
    </row>
    <row r="65" spans="1:6" ht="15" customHeight="1" x14ac:dyDescent="0.2"/>
    <row r="66" spans="1:6" ht="11.25" customHeight="1" x14ac:dyDescent="0.2"/>
    <row r="67" spans="1:6" ht="22.5" customHeight="1" x14ac:dyDescent="0.2">
      <c r="A67" s="41"/>
      <c r="B67" s="41"/>
      <c r="C67" s="60" t="s">
        <v>34</v>
      </c>
      <c r="D67" s="60"/>
      <c r="E67" s="60"/>
      <c r="F67" s="41"/>
    </row>
    <row r="68" spans="1:6" ht="16.5" customHeight="1" x14ac:dyDescent="0.2">
      <c r="A68" s="41"/>
      <c r="B68" s="41"/>
      <c r="C68" s="60"/>
      <c r="D68" s="60"/>
      <c r="E68" s="60"/>
      <c r="F68" s="41"/>
    </row>
    <row r="69" spans="1:6" ht="1.5" customHeight="1" x14ac:dyDescent="0.2">
      <c r="A69" s="41"/>
      <c r="B69" s="41"/>
      <c r="C69" s="41"/>
      <c r="D69" s="41"/>
      <c r="E69" s="41"/>
      <c r="F69" s="41"/>
    </row>
    <row r="70" spans="1:6" ht="11.25" customHeight="1" x14ac:dyDescent="0.2"/>
    <row r="71" spans="1:6" ht="11.25" customHeight="1" x14ac:dyDescent="0.2"/>
    <row r="72" spans="1:6" ht="11.25" customHeight="1" x14ac:dyDescent="0.2"/>
    <row r="73" spans="1:6" ht="11.25" customHeight="1" x14ac:dyDescent="0.2"/>
  </sheetData>
  <mergeCells count="9">
    <mergeCell ref="C62:E62"/>
    <mergeCell ref="C64:E64"/>
    <mergeCell ref="C67:E68"/>
    <mergeCell ref="C1:E1"/>
    <mergeCell ref="C3:E3"/>
    <mergeCell ref="C4:E4"/>
    <mergeCell ref="C6:C7"/>
    <mergeCell ref="D6:D7"/>
    <mergeCell ref="E6:E7"/>
  </mergeCells>
  <printOptions horizontalCentered="1"/>
  <pageMargins left="0.44" right="0.17" top="0.98" bottom="0.76" header="0.63" footer="0.46"/>
  <pageSetup scale="67" orientation="portrait" r:id="rId1"/>
  <headerFooter alignWithMargins="0">
    <oddHeader>&amp;L&amp;"Verdana,Negrita"&amp;12&amp;K01+000MINISTERIO DE INTERIOR Y POLICIA&amp;R&amp;"Verdana,Negrita"&amp;K01+000BO-EST-45
Versión: 01</oddHeader>
    <oddFooter>&amp;C&amp;"Verdana,Negrita"&amp;K03-019Dirección de Planificación y Desarrollo / Departamento de Estadísticas&amp;R&amp;"Verdana,Normal"&amp;11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48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6.7109375" style="19" customWidth="1"/>
    <col min="2" max="2" width="8.28515625" style="19" customWidth="1"/>
    <col min="3" max="3" width="29.42578125" style="19" customWidth="1"/>
    <col min="4" max="4" width="23.5703125" style="19" customWidth="1"/>
    <col min="5" max="5" width="20.85546875" style="19" customWidth="1"/>
    <col min="6" max="6" width="10.42578125" style="19" customWidth="1"/>
    <col min="7" max="7" width="13.7109375" style="19" customWidth="1"/>
    <col min="8" max="16384" width="11.42578125" style="19"/>
  </cols>
  <sheetData>
    <row r="1" spans="2:7" ht="18" x14ac:dyDescent="0.2">
      <c r="C1" s="61" t="s">
        <v>4</v>
      </c>
      <c r="D1" s="61"/>
      <c r="E1" s="61"/>
    </row>
    <row r="2" spans="2:7" ht="12" customHeight="1" x14ac:dyDescent="0.2"/>
    <row r="3" spans="2:7" ht="41.25" customHeight="1" x14ac:dyDescent="0.3">
      <c r="C3" s="67" t="s">
        <v>35</v>
      </c>
      <c r="D3" s="62"/>
      <c r="E3" s="62"/>
      <c r="F3" s="42"/>
      <c r="G3" s="42"/>
    </row>
    <row r="4" spans="2:7" ht="25.5" customHeight="1" x14ac:dyDescent="0.3">
      <c r="C4" s="63" t="s">
        <v>15</v>
      </c>
      <c r="D4" s="63"/>
      <c r="E4" s="63"/>
      <c r="F4" s="43"/>
      <c r="G4" s="43"/>
    </row>
    <row r="5" spans="2:7" ht="9.75" customHeight="1" x14ac:dyDescent="0.3">
      <c r="B5" s="23"/>
      <c r="C5" s="23"/>
      <c r="D5" s="23"/>
      <c r="E5" s="23"/>
      <c r="F5" s="23"/>
      <c r="G5" s="23"/>
    </row>
    <row r="6" spans="2:7" ht="12" customHeight="1" x14ac:dyDescent="0.3">
      <c r="B6" s="44"/>
      <c r="C6" s="40"/>
      <c r="D6" s="40"/>
      <c r="E6" s="40"/>
      <c r="F6" s="40"/>
      <c r="G6" s="45"/>
    </row>
    <row r="7" spans="2:7" s="24" customFormat="1" ht="25.5" customHeight="1" x14ac:dyDescent="0.2">
      <c r="C7" s="64" t="s">
        <v>36</v>
      </c>
      <c r="D7" s="64" t="s">
        <v>5</v>
      </c>
      <c r="E7" s="64" t="s">
        <v>1</v>
      </c>
    </row>
    <row r="8" spans="2:7" s="24" customFormat="1" ht="21.75" customHeight="1" x14ac:dyDescent="0.2">
      <c r="C8" s="64"/>
      <c r="D8" s="64"/>
      <c r="E8" s="64"/>
    </row>
    <row r="9" spans="2:7" s="24" customFormat="1" ht="35.25" customHeight="1" x14ac:dyDescent="0.2">
      <c r="C9" s="25" t="s">
        <v>37</v>
      </c>
      <c r="D9" s="26">
        <v>109</v>
      </c>
      <c r="E9" s="46">
        <f>D9/D12</f>
        <v>0.5</v>
      </c>
    </row>
    <row r="10" spans="2:7" s="24" customFormat="1" ht="35.25" customHeight="1" x14ac:dyDescent="0.2">
      <c r="C10" s="25" t="s">
        <v>38</v>
      </c>
      <c r="D10" s="26">
        <v>92</v>
      </c>
      <c r="E10" s="46">
        <f>D10/D12</f>
        <v>0.42201834862385323</v>
      </c>
    </row>
    <row r="11" spans="2:7" s="24" customFormat="1" ht="35.25" customHeight="1" x14ac:dyDescent="0.2">
      <c r="C11" s="25" t="s">
        <v>39</v>
      </c>
      <c r="D11" s="26">
        <f>8+8+1</f>
        <v>17</v>
      </c>
      <c r="E11" s="46">
        <f>D11/D12</f>
        <v>7.7981651376146793E-2</v>
      </c>
    </row>
    <row r="12" spans="2:7" s="24" customFormat="1" ht="38.25" customHeight="1" x14ac:dyDescent="0.2">
      <c r="C12" s="31" t="s">
        <v>0</v>
      </c>
      <c r="D12" s="32">
        <f>SUM(D9:D11)</f>
        <v>218</v>
      </c>
      <c r="E12" s="33">
        <f>SUM(E9:E11)</f>
        <v>1</v>
      </c>
    </row>
    <row r="13" spans="2:7" ht="33.75" customHeight="1" x14ac:dyDescent="0.2">
      <c r="E13" s="37"/>
    </row>
    <row r="14" spans="2:7" ht="11.25" customHeight="1" x14ac:dyDescent="0.2">
      <c r="C14" s="38"/>
      <c r="D14" s="38"/>
      <c r="E14" s="38"/>
      <c r="F14" s="38"/>
    </row>
    <row r="15" spans="2:7" ht="15" customHeight="1" x14ac:dyDescent="0.2">
      <c r="C15" s="38"/>
      <c r="D15" s="38"/>
      <c r="E15" s="38"/>
      <c r="F15" s="38"/>
    </row>
    <row r="16" spans="2:7" ht="15" customHeight="1" x14ac:dyDescent="0.2">
      <c r="C16" s="38"/>
      <c r="D16" s="38"/>
      <c r="E16" s="38"/>
      <c r="F16" s="38"/>
    </row>
    <row r="17" spans="2:9" ht="15" customHeight="1" x14ac:dyDescent="0.2">
      <c r="C17" s="38"/>
      <c r="D17" s="38"/>
      <c r="E17" s="38"/>
      <c r="F17" s="38"/>
    </row>
    <row r="18" spans="2:9" ht="15" customHeight="1" x14ac:dyDescent="0.2">
      <c r="C18" s="38"/>
      <c r="D18" s="38"/>
      <c r="E18" s="38"/>
      <c r="F18" s="38"/>
    </row>
    <row r="19" spans="2:9" ht="15" customHeight="1" x14ac:dyDescent="0.2">
      <c r="C19" s="38"/>
      <c r="D19" s="38"/>
      <c r="E19" s="38"/>
      <c r="F19" s="38"/>
    </row>
    <row r="28" spans="2:9" ht="13.5" customHeight="1" x14ac:dyDescent="0.3">
      <c r="B28" s="39"/>
      <c r="C28" s="40"/>
      <c r="D28" s="40"/>
      <c r="E28" s="40"/>
      <c r="F28" s="40"/>
      <c r="G28" s="39"/>
      <c r="H28" s="39"/>
      <c r="I28" s="39"/>
    </row>
    <row r="29" spans="2:9" ht="13.5" customHeight="1" x14ac:dyDescent="0.3">
      <c r="B29" s="39"/>
      <c r="C29" s="40"/>
      <c r="D29" s="40"/>
      <c r="E29" s="40"/>
      <c r="F29" s="40"/>
      <c r="G29" s="39"/>
      <c r="H29" s="39"/>
      <c r="I29" s="39"/>
    </row>
    <row r="30" spans="2:9" ht="15" customHeight="1" x14ac:dyDescent="0.3">
      <c r="C30" s="40"/>
      <c r="D30" s="40"/>
      <c r="E30" s="40"/>
      <c r="F30" s="40"/>
    </row>
    <row r="31" spans="2:9" ht="15" customHeight="1" x14ac:dyDescent="0.3">
      <c r="C31" s="40"/>
      <c r="D31" s="40"/>
      <c r="E31" s="40"/>
      <c r="F31" s="40"/>
    </row>
    <row r="35" spans="2:6" x14ac:dyDescent="0.2">
      <c r="C35" s="59"/>
      <c r="D35" s="59"/>
      <c r="E35" s="59"/>
    </row>
    <row r="37" spans="2:6" x14ac:dyDescent="0.2">
      <c r="C37" s="59"/>
      <c r="D37" s="59"/>
      <c r="E37" s="59"/>
    </row>
    <row r="38" spans="2:6" ht="15" customHeight="1" x14ac:dyDescent="0.2">
      <c r="C38" s="65"/>
      <c r="D38" s="65"/>
      <c r="E38" s="65"/>
      <c r="F38" s="65"/>
    </row>
    <row r="39" spans="2:6" ht="12" customHeight="1" x14ac:dyDescent="0.2"/>
    <row r="40" spans="2:6" ht="12" customHeight="1" x14ac:dyDescent="0.2"/>
    <row r="41" spans="2:6" ht="17.25" customHeight="1" x14ac:dyDescent="0.2"/>
    <row r="42" spans="2:6" ht="11.25" customHeight="1" x14ac:dyDescent="0.2"/>
    <row r="43" spans="2:6" ht="27.75" customHeight="1" x14ac:dyDescent="0.2">
      <c r="B43" s="66" t="s">
        <v>40</v>
      </c>
      <c r="C43" s="66"/>
      <c r="D43" s="66"/>
      <c r="E43" s="66"/>
      <c r="F43" s="66"/>
    </row>
    <row r="44" spans="2:6" ht="27.75" customHeight="1" x14ac:dyDescent="0.2">
      <c r="B44" s="66"/>
      <c r="C44" s="66"/>
      <c r="D44" s="66"/>
      <c r="E44" s="66"/>
      <c r="F44" s="66"/>
    </row>
    <row r="45" spans="2:6" ht="11.25" customHeight="1" x14ac:dyDescent="0.2"/>
    <row r="46" spans="2:6" ht="11.25" customHeight="1" x14ac:dyDescent="0.2"/>
    <row r="47" spans="2:6" ht="11.25" customHeight="1" x14ac:dyDescent="0.2"/>
    <row r="48" spans="2:6" ht="11.25" customHeight="1" x14ac:dyDescent="0.2"/>
  </sheetData>
  <mergeCells count="10">
    <mergeCell ref="C35:E35"/>
    <mergeCell ref="C37:E37"/>
    <mergeCell ref="C38:F38"/>
    <mergeCell ref="B43:F44"/>
    <mergeCell ref="C1:E1"/>
    <mergeCell ref="C3:E3"/>
    <mergeCell ref="C4:E4"/>
    <mergeCell ref="C7:C8"/>
    <mergeCell ref="D7:D8"/>
    <mergeCell ref="E7:E8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2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20.85546875" style="19" customWidth="1"/>
    <col min="2" max="2" width="36.140625" style="19" customWidth="1"/>
    <col min="3" max="3" width="23.140625" style="19" customWidth="1"/>
    <col min="4" max="4" width="20.85546875" style="19" customWidth="1"/>
    <col min="5" max="5" width="11.140625" style="19" customWidth="1"/>
    <col min="6" max="6" width="19.42578125" style="19" customWidth="1"/>
    <col min="7" max="16384" width="11.42578125" style="19"/>
  </cols>
  <sheetData>
    <row r="1" spans="1:6" ht="26.25" customHeight="1" x14ac:dyDescent="0.2">
      <c r="B1" s="61" t="s">
        <v>4</v>
      </c>
      <c r="C1" s="61"/>
      <c r="D1" s="61"/>
      <c r="E1" s="47"/>
      <c r="F1" s="48"/>
    </row>
    <row r="2" spans="1:6" ht="6.75" customHeight="1" x14ac:dyDescent="0.2">
      <c r="A2" s="47"/>
      <c r="B2" s="47"/>
      <c r="C2" s="47"/>
      <c r="D2" s="47"/>
      <c r="E2" s="47"/>
    </row>
    <row r="3" spans="1:6" ht="42.75" customHeight="1" x14ac:dyDescent="0.3">
      <c r="B3" s="67" t="s">
        <v>41</v>
      </c>
      <c r="C3" s="62"/>
      <c r="D3" s="62"/>
      <c r="E3" s="49"/>
      <c r="F3" s="49"/>
    </row>
    <row r="4" spans="1:6" ht="25.5" customHeight="1" x14ac:dyDescent="0.3">
      <c r="A4" s="50"/>
      <c r="B4" s="63" t="s">
        <v>15</v>
      </c>
      <c r="C4" s="63"/>
      <c r="D4" s="63"/>
      <c r="E4" s="51"/>
      <c r="F4" s="51"/>
    </row>
    <row r="5" spans="1:6" ht="10.5" customHeight="1" x14ac:dyDescent="0.3">
      <c r="A5" s="23"/>
      <c r="B5" s="23"/>
      <c r="C5" s="23"/>
      <c r="D5" s="23"/>
      <c r="E5" s="23"/>
      <c r="F5" s="23"/>
    </row>
    <row r="6" spans="1:6" ht="12" customHeight="1" x14ac:dyDescent="0.3">
      <c r="A6" s="44"/>
      <c r="B6" s="40"/>
      <c r="C6" s="40"/>
      <c r="D6" s="40"/>
      <c r="E6" s="40"/>
      <c r="F6" s="45"/>
    </row>
    <row r="7" spans="1:6" s="24" customFormat="1" ht="30" customHeight="1" x14ac:dyDescent="0.2">
      <c r="B7" s="64" t="s">
        <v>42</v>
      </c>
      <c r="C7" s="64" t="s">
        <v>5</v>
      </c>
      <c r="D7" s="64" t="s">
        <v>1</v>
      </c>
    </row>
    <row r="8" spans="1:6" s="24" customFormat="1" ht="20.25" customHeight="1" x14ac:dyDescent="0.2">
      <c r="B8" s="64"/>
      <c r="C8" s="64"/>
      <c r="D8" s="64"/>
    </row>
    <row r="9" spans="1:6" s="24" customFormat="1" ht="35.25" customHeight="1" x14ac:dyDescent="0.2">
      <c r="B9" s="25" t="s">
        <v>43</v>
      </c>
      <c r="C9" s="26">
        <f>43+27+36+84+24</f>
        <v>214</v>
      </c>
      <c r="D9" s="18">
        <f>C9/C12</f>
        <v>0.98165137614678899</v>
      </c>
    </row>
    <row r="10" spans="1:6" s="24" customFormat="1" ht="35.25" customHeight="1" x14ac:dyDescent="0.2">
      <c r="B10" s="25" t="s">
        <v>44</v>
      </c>
      <c r="C10" s="26">
        <v>4</v>
      </c>
      <c r="D10" s="18">
        <f>C10/C12</f>
        <v>1.834862385321101E-2</v>
      </c>
    </row>
    <row r="11" spans="1:6" s="24" customFormat="1" ht="35.25" customHeight="1" x14ac:dyDescent="0.2">
      <c r="B11" s="25" t="s">
        <v>45</v>
      </c>
      <c r="C11" s="26">
        <v>0</v>
      </c>
      <c r="D11" s="18">
        <f>C11/C12</f>
        <v>0</v>
      </c>
    </row>
    <row r="12" spans="1:6" s="24" customFormat="1" ht="36.75" customHeight="1" x14ac:dyDescent="0.2">
      <c r="B12" s="31" t="s">
        <v>0</v>
      </c>
      <c r="C12" s="32">
        <f>SUM(C9:C11)</f>
        <v>218</v>
      </c>
      <c r="D12" s="15">
        <f>SUM(D9:D11)</f>
        <v>1</v>
      </c>
    </row>
    <row r="13" spans="1:6" ht="33.75" customHeight="1" x14ac:dyDescent="0.2">
      <c r="D13" s="37"/>
    </row>
    <row r="14" spans="1:6" ht="10.5" customHeight="1" x14ac:dyDescent="0.2">
      <c r="B14" s="38"/>
      <c r="C14" s="38"/>
      <c r="D14" s="38"/>
      <c r="E14" s="38"/>
    </row>
    <row r="15" spans="1:6" ht="10.5" customHeight="1" x14ac:dyDescent="0.2">
      <c r="B15" s="38"/>
      <c r="C15" s="38"/>
      <c r="D15" s="38"/>
      <c r="E15" s="38"/>
    </row>
    <row r="16" spans="1:6" ht="11.25" customHeight="1" x14ac:dyDescent="0.2">
      <c r="B16" s="38"/>
      <c r="C16" s="38"/>
      <c r="D16" s="38"/>
      <c r="E16" s="38"/>
    </row>
    <row r="17" spans="1:8" ht="15" customHeight="1" x14ac:dyDescent="0.2">
      <c r="B17" s="38"/>
      <c r="C17" s="38"/>
      <c r="D17" s="38"/>
      <c r="E17" s="38"/>
    </row>
    <row r="18" spans="1:8" ht="15" customHeight="1" x14ac:dyDescent="0.2">
      <c r="B18" s="38"/>
      <c r="C18" s="38"/>
      <c r="D18" s="38"/>
      <c r="E18" s="38"/>
    </row>
    <row r="19" spans="1:8" ht="15" customHeight="1" x14ac:dyDescent="0.2">
      <c r="B19" s="38"/>
      <c r="C19" s="38"/>
      <c r="D19" s="38"/>
      <c r="E19" s="38"/>
    </row>
    <row r="20" spans="1:8" ht="15" customHeight="1" x14ac:dyDescent="0.2">
      <c r="B20" s="38"/>
      <c r="C20" s="38"/>
      <c r="D20" s="38"/>
      <c r="E20" s="38"/>
    </row>
    <row r="21" spans="1:8" ht="15" customHeight="1" x14ac:dyDescent="0.2">
      <c r="B21" s="38"/>
      <c r="C21" s="38"/>
      <c r="D21" s="38"/>
      <c r="E21" s="38"/>
    </row>
    <row r="30" spans="1:8" ht="13.5" customHeight="1" x14ac:dyDescent="0.3">
      <c r="A30" s="39"/>
      <c r="B30" s="40"/>
      <c r="C30" s="40"/>
      <c r="D30" s="40"/>
      <c r="E30" s="40"/>
      <c r="F30" s="39"/>
      <c r="G30" s="39"/>
      <c r="H30" s="39"/>
    </row>
    <row r="31" spans="1:8" ht="13.5" customHeight="1" x14ac:dyDescent="0.3">
      <c r="A31" s="39"/>
      <c r="B31" s="40"/>
      <c r="C31" s="40"/>
      <c r="D31" s="40"/>
      <c r="E31" s="40"/>
      <c r="F31" s="39"/>
      <c r="G31" s="39"/>
      <c r="H31" s="39"/>
    </row>
    <row r="32" spans="1:8" ht="15" customHeight="1" x14ac:dyDescent="0.3">
      <c r="B32" s="40"/>
      <c r="C32" s="40"/>
      <c r="D32" s="40"/>
      <c r="E32" s="40"/>
    </row>
    <row r="33" spans="1:7" ht="15" customHeight="1" x14ac:dyDescent="0.3">
      <c r="B33" s="40"/>
      <c r="C33" s="40"/>
      <c r="D33" s="40"/>
      <c r="E33" s="40"/>
    </row>
    <row r="37" spans="1:7" x14ac:dyDescent="0.2">
      <c r="B37" s="59"/>
      <c r="C37" s="59"/>
      <c r="D37" s="59"/>
    </row>
    <row r="39" spans="1:7" x14ac:dyDescent="0.2">
      <c r="B39" s="59"/>
      <c r="C39" s="59"/>
      <c r="D39" s="59"/>
    </row>
    <row r="40" spans="1:7" ht="15" customHeight="1" x14ac:dyDescent="0.2">
      <c r="B40" s="65"/>
      <c r="C40" s="65"/>
      <c r="D40" s="65"/>
      <c r="E40" s="65"/>
    </row>
    <row r="41" spans="1:7" ht="5.25" customHeight="1" x14ac:dyDescent="0.2"/>
    <row r="42" spans="1:7" ht="14.25" customHeight="1" x14ac:dyDescent="0.2"/>
    <row r="43" spans="1:7" ht="8.25" customHeight="1" x14ac:dyDescent="0.2"/>
    <row r="44" spans="1:7" ht="11.25" customHeight="1" x14ac:dyDescent="0.2"/>
    <row r="45" spans="1:7" ht="29.25" customHeight="1" x14ac:dyDescent="0.2">
      <c r="B45" s="66" t="s">
        <v>46</v>
      </c>
      <c r="C45" s="66"/>
      <c r="D45" s="66"/>
      <c r="E45" s="52"/>
      <c r="F45" s="52"/>
      <c r="G45" s="52"/>
    </row>
    <row r="46" spans="1:7" ht="27" customHeight="1" x14ac:dyDescent="0.2">
      <c r="A46" s="52"/>
      <c r="B46" s="66"/>
      <c r="C46" s="66"/>
      <c r="D46" s="66"/>
      <c r="E46" s="52"/>
      <c r="F46" s="52"/>
      <c r="G46" s="52"/>
    </row>
    <row r="47" spans="1:7" ht="11.25" customHeight="1" x14ac:dyDescent="0.2"/>
    <row r="48" spans="1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</sheetData>
  <mergeCells count="10">
    <mergeCell ref="B37:D37"/>
    <mergeCell ref="B39:D39"/>
    <mergeCell ref="B40:E40"/>
    <mergeCell ref="B45:D46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&amp;L&amp;"Verdana,Negrita"&amp;12MINISTERIO DE INTERIOR Y POLICIA&amp;R&amp;"Verdana,Negrita"BO-EST-43
Versión: 01</oddHeader>
    <oddFooter>&amp;C&amp;"Verdana,Negrita"&amp;K03-016Dirección de Planificación y Desarrollo / Departamento de Estadísticas&amp;R&amp;"Verdana,Normal"&amp;11 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8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9.140625" style="19" customWidth="1"/>
    <col min="2" max="2" width="29.5703125" style="19" customWidth="1"/>
    <col min="3" max="3" width="23.7109375" style="19" customWidth="1"/>
    <col min="4" max="4" width="20.5703125" style="19" customWidth="1"/>
    <col min="5" max="5" width="12.85546875" style="19" customWidth="1"/>
    <col min="6" max="6" width="3.5703125" style="19" customWidth="1"/>
    <col min="7" max="16384" width="11.42578125" style="19"/>
  </cols>
  <sheetData>
    <row r="1" spans="1:6" ht="26.25" customHeight="1" x14ac:dyDescent="0.2">
      <c r="A1" s="61" t="s">
        <v>4</v>
      </c>
      <c r="B1" s="61"/>
      <c r="C1" s="61"/>
      <c r="D1" s="61"/>
      <c r="E1" s="61"/>
      <c r="F1" s="48"/>
    </row>
    <row r="2" spans="1:6" ht="9.75" customHeight="1" x14ac:dyDescent="0.2"/>
    <row r="3" spans="1:6" ht="25.5" customHeight="1" x14ac:dyDescent="0.2">
      <c r="A3" s="62" t="s">
        <v>47</v>
      </c>
      <c r="B3" s="62"/>
      <c r="C3" s="62"/>
      <c r="D3" s="62"/>
      <c r="E3" s="62"/>
      <c r="F3" s="68"/>
    </row>
    <row r="4" spans="1:6" ht="25.5" customHeight="1" x14ac:dyDescent="0.3">
      <c r="A4" s="63" t="s">
        <v>15</v>
      </c>
      <c r="B4" s="63"/>
      <c r="C4" s="63"/>
      <c r="D4" s="63"/>
      <c r="E4" s="63"/>
      <c r="F4" s="51"/>
    </row>
    <row r="5" spans="1:6" ht="9" customHeight="1" x14ac:dyDescent="0.3">
      <c r="A5" s="23"/>
      <c r="B5" s="23"/>
      <c r="C5" s="23"/>
      <c r="D5" s="23"/>
      <c r="E5" s="23"/>
      <c r="F5" s="23"/>
    </row>
    <row r="6" spans="1:6" ht="10.5" customHeight="1" x14ac:dyDescent="0.3">
      <c r="A6" s="44"/>
      <c r="B6" s="40"/>
      <c r="C6" s="40"/>
      <c r="D6" s="40"/>
      <c r="E6" s="40"/>
      <c r="F6" s="45"/>
    </row>
    <row r="7" spans="1:6" s="24" customFormat="1" ht="21" customHeight="1" x14ac:dyDescent="0.2">
      <c r="B7" s="64" t="s">
        <v>48</v>
      </c>
      <c r="C7" s="64" t="s">
        <v>5</v>
      </c>
      <c r="D7" s="64" t="s">
        <v>1</v>
      </c>
    </row>
    <row r="8" spans="1:6" s="24" customFormat="1" ht="26.25" customHeight="1" x14ac:dyDescent="0.2">
      <c r="B8" s="64"/>
      <c r="C8" s="64"/>
      <c r="D8" s="64"/>
    </row>
    <row r="9" spans="1:6" s="24" customFormat="1" ht="35.25" customHeight="1" x14ac:dyDescent="0.2">
      <c r="B9" s="25" t="s">
        <v>49</v>
      </c>
      <c r="C9" s="26">
        <f>30+18+19+43</f>
        <v>110</v>
      </c>
      <c r="D9" s="18">
        <f>C9/C12</f>
        <v>0.50458715596330272</v>
      </c>
    </row>
    <row r="10" spans="1:6" s="24" customFormat="1" ht="35.25" customHeight="1" x14ac:dyDescent="0.2">
      <c r="B10" s="25" t="s">
        <v>50</v>
      </c>
      <c r="C10" s="26">
        <f>18+26+19+45</f>
        <v>108</v>
      </c>
      <c r="D10" s="18">
        <f>C10/C12</f>
        <v>0.49541284403669728</v>
      </c>
    </row>
    <row r="11" spans="1:6" s="24" customFormat="1" ht="35.25" hidden="1" customHeight="1" x14ac:dyDescent="0.2">
      <c r="B11" s="25"/>
      <c r="C11" s="26"/>
      <c r="D11" s="69">
        <f>C11/C12</f>
        <v>0</v>
      </c>
    </row>
    <row r="12" spans="1:6" s="24" customFormat="1" ht="32.25" customHeight="1" x14ac:dyDescent="0.2">
      <c r="B12" s="31" t="s">
        <v>0</v>
      </c>
      <c r="C12" s="32">
        <f>SUM(C9:C11)</f>
        <v>218</v>
      </c>
      <c r="D12" s="15">
        <f>SUM(D9:D11)</f>
        <v>1</v>
      </c>
    </row>
    <row r="13" spans="1:6" s="24" customFormat="1" ht="32.25" customHeight="1" x14ac:dyDescent="0.2">
      <c r="B13" s="70"/>
      <c r="C13" s="71"/>
      <c r="D13" s="72"/>
    </row>
    <row r="14" spans="1:6" ht="12.75" customHeight="1" x14ac:dyDescent="0.2">
      <c r="D14" s="37"/>
    </row>
    <row r="15" spans="1:6" ht="15" customHeight="1" x14ac:dyDescent="0.2">
      <c r="B15" s="38"/>
      <c r="C15" s="38"/>
      <c r="D15" s="38"/>
      <c r="E15" s="38"/>
    </row>
    <row r="16" spans="1:6" ht="15" customHeight="1" x14ac:dyDescent="0.2">
      <c r="B16" s="38"/>
      <c r="C16" s="38"/>
      <c r="D16" s="38"/>
      <c r="E16" s="38"/>
    </row>
    <row r="17" spans="1:8" ht="15" customHeight="1" x14ac:dyDescent="0.2">
      <c r="B17" s="38"/>
      <c r="C17" s="38"/>
      <c r="D17" s="38"/>
      <c r="E17" s="38"/>
    </row>
    <row r="18" spans="1:8" ht="15" customHeight="1" x14ac:dyDescent="0.2">
      <c r="B18" s="38"/>
      <c r="C18" s="38"/>
      <c r="D18" s="38"/>
      <c r="E18" s="38"/>
    </row>
    <row r="27" spans="1:8" ht="13.5" customHeight="1" x14ac:dyDescent="0.3">
      <c r="A27" s="39"/>
      <c r="B27" s="40"/>
      <c r="C27" s="40"/>
      <c r="D27" s="40"/>
      <c r="E27" s="40"/>
      <c r="F27" s="39"/>
      <c r="G27" s="39"/>
      <c r="H27" s="39"/>
    </row>
    <row r="28" spans="1:8" ht="13.5" customHeight="1" x14ac:dyDescent="0.3">
      <c r="A28" s="39"/>
      <c r="B28" s="40"/>
      <c r="C28" s="40"/>
      <c r="D28" s="40"/>
      <c r="E28" s="40"/>
      <c r="F28" s="39"/>
      <c r="G28" s="39"/>
      <c r="H28" s="39"/>
    </row>
    <row r="29" spans="1:8" ht="15" customHeight="1" x14ac:dyDescent="0.3">
      <c r="B29" s="40"/>
      <c r="C29" s="40"/>
      <c r="D29" s="40"/>
      <c r="E29" s="40"/>
    </row>
    <row r="30" spans="1:8" ht="15" customHeight="1" x14ac:dyDescent="0.3">
      <c r="B30" s="40"/>
      <c r="C30" s="40"/>
      <c r="D30" s="40"/>
      <c r="E30" s="40"/>
    </row>
    <row r="34" spans="1:6" x14ac:dyDescent="0.2">
      <c r="B34" s="59"/>
      <c r="C34" s="59"/>
      <c r="D34" s="59"/>
    </row>
    <row r="36" spans="1:6" x14ac:dyDescent="0.2">
      <c r="B36" s="59"/>
      <c r="C36" s="59"/>
      <c r="D36" s="59"/>
    </row>
    <row r="37" spans="1:6" ht="12.75" customHeight="1" x14ac:dyDescent="0.2"/>
    <row r="38" spans="1:6" ht="8.25" customHeight="1" x14ac:dyDescent="0.2"/>
    <row r="39" spans="1:6" ht="33.75" customHeight="1" x14ac:dyDescent="0.2">
      <c r="A39" s="41"/>
      <c r="B39" s="66" t="s">
        <v>51</v>
      </c>
      <c r="C39" s="66"/>
      <c r="D39" s="66"/>
      <c r="E39" s="66"/>
      <c r="F39" s="41"/>
    </row>
    <row r="40" spans="1:6" ht="23.25" customHeight="1" x14ac:dyDescent="0.2">
      <c r="A40" s="41"/>
      <c r="B40" s="66"/>
      <c r="C40" s="66"/>
      <c r="D40" s="66"/>
      <c r="E40" s="66"/>
      <c r="F40" s="41"/>
    </row>
    <row r="41" spans="1:6" ht="7.5" customHeight="1" x14ac:dyDescent="0.2">
      <c r="A41" s="41"/>
      <c r="B41" s="41"/>
      <c r="C41" s="41"/>
      <c r="D41" s="41"/>
      <c r="E41" s="41"/>
      <c r="F41" s="41"/>
    </row>
    <row r="42" spans="1:6" ht="9" customHeight="1" x14ac:dyDescent="0.2">
      <c r="A42" s="41"/>
      <c r="B42" s="41"/>
      <c r="C42" s="41"/>
      <c r="D42" s="41"/>
      <c r="E42" s="41"/>
      <c r="F42" s="41"/>
    </row>
    <row r="43" spans="1:6" ht="11.25" customHeight="1" x14ac:dyDescent="0.2"/>
    <row r="44" spans="1:6" ht="11.25" customHeight="1" x14ac:dyDescent="0.2"/>
    <row r="45" spans="1:6" ht="11.25" customHeight="1" x14ac:dyDescent="0.2"/>
    <row r="46" spans="1:6" ht="11.25" customHeight="1" x14ac:dyDescent="0.2"/>
    <row r="47" spans="1:6" ht="11.25" customHeight="1" x14ac:dyDescent="0.2"/>
    <row r="48" spans="1:6" ht="11.25" customHeight="1" x14ac:dyDescent="0.2"/>
  </sheetData>
  <mergeCells count="9">
    <mergeCell ref="B34:D34"/>
    <mergeCell ref="B36:D36"/>
    <mergeCell ref="B39:E40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POLICIA&amp;R&amp;"Verdana,Negrita"&amp;K01+000BO-EST-44
Versión: 01</oddHeader>
    <oddFooter>&amp;C&amp;"Verdana,Negrita"&amp;K03-013Dirección de Planificación y Desarrollo / Departamento de Estadísticas&amp;R&amp;"Verdana,Normal"&amp;11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7"/>
  <sheetViews>
    <sheetView showGridLines="0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2.5703125" style="19" customWidth="1"/>
    <col min="2" max="2" width="35.140625" style="19" customWidth="1"/>
    <col min="3" max="3" width="26.42578125" style="19" customWidth="1"/>
    <col min="4" max="4" width="20.85546875" style="19" customWidth="1"/>
    <col min="5" max="5" width="5.7109375" style="19" customWidth="1"/>
    <col min="6" max="6" width="6.28515625" style="19" customWidth="1"/>
    <col min="7" max="16384" width="11.42578125" style="19"/>
  </cols>
  <sheetData>
    <row r="1" spans="1:6" ht="26.25" customHeight="1" x14ac:dyDescent="0.2">
      <c r="B1" s="61" t="s">
        <v>52</v>
      </c>
      <c r="C1" s="61"/>
      <c r="D1" s="61"/>
      <c r="E1" s="73"/>
      <c r="F1" s="48"/>
    </row>
    <row r="2" spans="1:6" ht="9" customHeight="1" x14ac:dyDescent="0.2">
      <c r="A2" s="48"/>
      <c r="B2" s="48"/>
      <c r="C2" s="48"/>
      <c r="D2" s="48"/>
    </row>
    <row r="3" spans="1:6" ht="21.75" customHeight="1" x14ac:dyDescent="0.3">
      <c r="B3" s="62" t="s">
        <v>53</v>
      </c>
      <c r="C3" s="62"/>
      <c r="D3" s="62"/>
      <c r="E3" s="42"/>
      <c r="F3" s="42"/>
    </row>
    <row r="4" spans="1:6" ht="25.5" customHeight="1" x14ac:dyDescent="0.3">
      <c r="B4" s="63" t="s">
        <v>15</v>
      </c>
      <c r="C4" s="63"/>
      <c r="D4" s="63"/>
      <c r="E4" s="43"/>
      <c r="F4" s="43"/>
    </row>
    <row r="5" spans="1:6" ht="13.5" customHeight="1" x14ac:dyDescent="0.3">
      <c r="A5" s="23"/>
      <c r="B5" s="23"/>
      <c r="C5" s="23"/>
      <c r="D5" s="23"/>
      <c r="E5" s="23"/>
      <c r="F5" s="23"/>
    </row>
    <row r="6" spans="1:6" ht="12.75" customHeight="1" x14ac:dyDescent="0.3">
      <c r="A6" s="44"/>
      <c r="B6" s="40"/>
      <c r="C6" s="40"/>
      <c r="D6" s="40"/>
      <c r="E6" s="40"/>
      <c r="F6" s="45"/>
    </row>
    <row r="7" spans="1:6" s="24" customFormat="1" ht="22.5" customHeight="1" x14ac:dyDescent="0.2">
      <c r="B7" s="64" t="s">
        <v>54</v>
      </c>
      <c r="C7" s="64" t="s">
        <v>5</v>
      </c>
      <c r="D7" s="64" t="s">
        <v>1</v>
      </c>
    </row>
    <row r="8" spans="1:6" s="24" customFormat="1" ht="21.75" customHeight="1" x14ac:dyDescent="0.2">
      <c r="B8" s="64"/>
      <c r="C8" s="64"/>
      <c r="D8" s="64"/>
    </row>
    <row r="9" spans="1:6" s="24" customFormat="1" ht="35.25" customHeight="1" x14ac:dyDescent="0.2">
      <c r="B9" s="25" t="s">
        <v>55</v>
      </c>
      <c r="C9" s="26">
        <f>34+24+22+35</f>
        <v>115</v>
      </c>
      <c r="D9" s="18">
        <f>C9/C12</f>
        <v>0.52752293577981646</v>
      </c>
    </row>
    <row r="10" spans="1:6" s="24" customFormat="1" ht="35.25" customHeight="1" x14ac:dyDescent="0.2">
      <c r="B10" s="25" t="s">
        <v>56</v>
      </c>
      <c r="C10" s="26">
        <f>14+10+20+52</f>
        <v>96</v>
      </c>
      <c r="D10" s="18">
        <f>C10/C12</f>
        <v>0.44036697247706424</v>
      </c>
    </row>
    <row r="11" spans="1:6" s="24" customFormat="1" ht="35.25" customHeight="1" x14ac:dyDescent="0.2">
      <c r="B11" s="25" t="s">
        <v>57</v>
      </c>
      <c r="C11" s="26">
        <f>0+4+2+1</f>
        <v>7</v>
      </c>
      <c r="D11" s="18">
        <f>C11/C12</f>
        <v>3.2110091743119268E-2</v>
      </c>
    </row>
    <row r="12" spans="1:6" s="24" customFormat="1" ht="33.75" customHeight="1" x14ac:dyDescent="0.2">
      <c r="B12" s="31" t="s">
        <v>0</v>
      </c>
      <c r="C12" s="32">
        <f>SUM(C9:C11)</f>
        <v>218</v>
      </c>
      <c r="D12" s="15">
        <f>SUM(D9:D11)</f>
        <v>1</v>
      </c>
    </row>
    <row r="13" spans="1:6" ht="33.75" customHeight="1" x14ac:dyDescent="0.2">
      <c r="D13" s="37"/>
    </row>
    <row r="14" spans="1:6" ht="10.5" customHeight="1" x14ac:dyDescent="0.2">
      <c r="B14" s="38"/>
      <c r="C14" s="38"/>
      <c r="D14" s="38"/>
      <c r="E14" s="38"/>
    </row>
    <row r="15" spans="1:6" ht="10.5" customHeight="1" x14ac:dyDescent="0.2">
      <c r="B15" s="38"/>
      <c r="C15" s="38"/>
      <c r="D15" s="38"/>
      <c r="E15" s="38"/>
    </row>
    <row r="16" spans="1:6" ht="11.25" customHeight="1" x14ac:dyDescent="0.2">
      <c r="B16" s="38"/>
      <c r="C16" s="38"/>
      <c r="D16" s="38"/>
      <c r="E16" s="38"/>
    </row>
    <row r="17" spans="1:8" ht="15" customHeight="1" x14ac:dyDescent="0.2">
      <c r="B17" s="38"/>
      <c r="C17" s="38"/>
      <c r="D17" s="38"/>
      <c r="E17" s="38"/>
    </row>
    <row r="18" spans="1:8" ht="15" customHeight="1" x14ac:dyDescent="0.2">
      <c r="B18" s="38"/>
      <c r="C18" s="38"/>
      <c r="D18" s="38"/>
      <c r="E18" s="38"/>
    </row>
    <row r="19" spans="1:8" ht="15" customHeight="1" x14ac:dyDescent="0.2">
      <c r="B19" s="38"/>
      <c r="C19" s="38"/>
      <c r="D19" s="38"/>
      <c r="E19" s="38"/>
    </row>
    <row r="20" spans="1:8" ht="15" customHeight="1" x14ac:dyDescent="0.2">
      <c r="B20" s="38"/>
      <c r="C20" s="38"/>
      <c r="D20" s="38"/>
      <c r="E20" s="38"/>
    </row>
    <row r="21" spans="1:8" ht="15" customHeight="1" x14ac:dyDescent="0.2">
      <c r="B21" s="38"/>
      <c r="C21" s="38"/>
      <c r="D21" s="38"/>
      <c r="E21" s="38"/>
    </row>
    <row r="30" spans="1:8" ht="13.5" customHeight="1" x14ac:dyDescent="0.3">
      <c r="A30" s="39"/>
      <c r="B30" s="40"/>
      <c r="C30" s="40"/>
      <c r="D30" s="40"/>
      <c r="E30" s="40"/>
      <c r="F30" s="39"/>
      <c r="G30" s="39"/>
      <c r="H30" s="39"/>
    </row>
    <row r="31" spans="1:8" ht="13.5" customHeight="1" x14ac:dyDescent="0.3">
      <c r="A31" s="39"/>
      <c r="B31" s="40"/>
      <c r="C31" s="40"/>
      <c r="D31" s="40"/>
      <c r="E31" s="40"/>
      <c r="F31" s="39"/>
      <c r="G31" s="39"/>
      <c r="H31" s="39"/>
    </row>
    <row r="32" spans="1:8" ht="15" customHeight="1" x14ac:dyDescent="0.3">
      <c r="B32" s="40"/>
      <c r="C32" s="40"/>
      <c r="D32" s="40"/>
      <c r="E32" s="40"/>
    </row>
    <row r="33" spans="1:6" ht="15" customHeight="1" x14ac:dyDescent="0.3">
      <c r="B33" s="40"/>
      <c r="C33" s="40"/>
      <c r="D33" s="40"/>
      <c r="E33" s="40"/>
    </row>
    <row r="37" spans="1:6" x14ac:dyDescent="0.2">
      <c r="B37" s="59"/>
      <c r="C37" s="59"/>
      <c r="D37" s="59"/>
    </row>
    <row r="41" spans="1:6" ht="15" customHeight="1" x14ac:dyDescent="0.2">
      <c r="B41" s="65"/>
      <c r="C41" s="65"/>
      <c r="D41" s="65"/>
      <c r="E41" s="65"/>
    </row>
    <row r="42" spans="1:6" ht="14.25" customHeight="1" x14ac:dyDescent="0.2">
      <c r="B42" s="66" t="s">
        <v>58</v>
      </c>
      <c r="C42" s="66"/>
      <c r="D42" s="66"/>
      <c r="E42" s="52"/>
      <c r="F42" s="52"/>
    </row>
    <row r="43" spans="1:6" ht="18.75" customHeight="1" x14ac:dyDescent="0.2">
      <c r="A43" s="52"/>
      <c r="B43" s="66"/>
      <c r="C43" s="66"/>
      <c r="D43" s="66"/>
      <c r="E43" s="52"/>
      <c r="F43" s="52"/>
    </row>
    <row r="44" spans="1:6" ht="15" customHeight="1" x14ac:dyDescent="0.2">
      <c r="A44" s="52"/>
      <c r="B44" s="66"/>
      <c r="C44" s="66"/>
      <c r="D44" s="66"/>
      <c r="E44" s="52"/>
      <c r="F44" s="52"/>
    </row>
    <row r="45" spans="1:6" ht="12" customHeight="1" x14ac:dyDescent="0.2">
      <c r="A45" s="52"/>
      <c r="B45" s="66"/>
      <c r="C45" s="66"/>
      <c r="D45" s="66"/>
      <c r="E45" s="52"/>
    </row>
    <row r="46" spans="1:6" ht="11.25" customHeight="1" x14ac:dyDescent="0.2">
      <c r="B46" s="52"/>
      <c r="C46" s="52"/>
      <c r="D46" s="52"/>
      <c r="E46" s="52"/>
    </row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</sheetData>
  <mergeCells count="9">
    <mergeCell ref="B37:D37"/>
    <mergeCell ref="B41:E41"/>
    <mergeCell ref="B42:D45"/>
    <mergeCell ref="B1:D1"/>
    <mergeCell ref="B3:D3"/>
    <mergeCell ref="B4:D4"/>
    <mergeCell ref="B7:B8"/>
    <mergeCell ref="C7:C8"/>
    <mergeCell ref="D7:D8"/>
  </mergeCells>
  <printOptions horizontalCentered="1"/>
  <pageMargins left="0.24" right="0.56999999999999995" top="1.37" bottom="0.59" header="0.85" footer="0.38"/>
  <pageSetup scale="70" orientation="portrait" r:id="rId1"/>
  <headerFooter alignWithMargins="0">
    <oddHeader>&amp;L&amp;"Verdana,Negrita"&amp;12MINISTERIO DE INTERIOR Y POLICIA&amp;R&amp;"Verdana,Negrita"BO-EST-46
Versión: 01</oddHeader>
    <oddFooter>&amp;C&amp;"Verdana,Negrita"&amp;K03-017Dirección de Planificación y Desarrollo / Departamento de Estadísticas&amp;R&amp;"Verdana,Normal"&amp;11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5"/>
  <sheetViews>
    <sheetView showGridLines="0" view="pageLayout" zoomScale="80" zoomScaleNormal="80" zoomScalePageLayoutView="80" workbookViewId="0">
      <selection activeCell="C6" sqref="C6"/>
    </sheetView>
  </sheetViews>
  <sheetFormatPr baseColWidth="10" defaultRowHeight="14.25" x14ac:dyDescent="0.2"/>
  <cols>
    <col min="1" max="1" width="13.5703125" style="19" customWidth="1"/>
    <col min="2" max="2" width="8.28515625" style="19" customWidth="1"/>
    <col min="3" max="3" width="26.42578125" style="19" customWidth="1"/>
    <col min="4" max="4" width="22.7109375" style="19" customWidth="1"/>
    <col min="5" max="5" width="19.42578125" style="19" customWidth="1"/>
    <col min="6" max="6" width="9" style="19" customWidth="1"/>
    <col min="7" max="16384" width="11.42578125" style="19"/>
  </cols>
  <sheetData>
    <row r="1" spans="1:7" ht="26.25" customHeight="1" x14ac:dyDescent="0.2">
      <c r="A1" s="61" t="s">
        <v>4</v>
      </c>
      <c r="B1" s="61"/>
      <c r="C1" s="61"/>
      <c r="D1" s="61"/>
      <c r="E1" s="61"/>
      <c r="F1" s="61"/>
      <c r="G1" s="61"/>
    </row>
    <row r="2" spans="1:7" ht="3.75" customHeight="1" x14ac:dyDescent="0.2"/>
    <row r="3" spans="1:7" ht="51.75" customHeight="1" x14ac:dyDescent="0.2">
      <c r="A3" s="67" t="s">
        <v>59</v>
      </c>
      <c r="B3" s="67"/>
      <c r="C3" s="67"/>
      <c r="D3" s="67"/>
      <c r="E3" s="67"/>
      <c r="F3" s="67"/>
      <c r="G3" s="67"/>
    </row>
    <row r="4" spans="1:7" ht="23.25" customHeight="1" x14ac:dyDescent="0.2">
      <c r="A4" s="63" t="s">
        <v>15</v>
      </c>
      <c r="B4" s="63"/>
      <c r="C4" s="63"/>
      <c r="D4" s="63"/>
      <c r="E4" s="63"/>
      <c r="F4" s="63"/>
      <c r="G4" s="63"/>
    </row>
    <row r="5" spans="1:7" ht="12" customHeight="1" x14ac:dyDescent="0.3">
      <c r="A5" s="23"/>
      <c r="B5" s="23"/>
      <c r="C5" s="23"/>
      <c r="D5" s="23"/>
      <c r="E5" s="23"/>
      <c r="F5" s="23"/>
      <c r="G5" s="23"/>
    </row>
    <row r="6" spans="1:7" ht="9" customHeight="1" x14ac:dyDescent="0.3">
      <c r="A6" s="44"/>
      <c r="B6" s="40"/>
      <c r="C6" s="40"/>
      <c r="D6" s="40"/>
      <c r="E6" s="40"/>
      <c r="F6" s="40"/>
      <c r="G6" s="45"/>
    </row>
    <row r="7" spans="1:7" s="24" customFormat="1" ht="36" customHeight="1" x14ac:dyDescent="0.2">
      <c r="C7" s="74" t="s">
        <v>2</v>
      </c>
      <c r="D7" s="74" t="s">
        <v>5</v>
      </c>
      <c r="E7" s="74" t="s">
        <v>1</v>
      </c>
    </row>
    <row r="8" spans="1:7" s="24" customFormat="1" ht="30" customHeight="1" x14ac:dyDescent="0.2">
      <c r="C8" s="75" t="s">
        <v>6</v>
      </c>
      <c r="D8" s="26">
        <v>1</v>
      </c>
      <c r="E8" s="46">
        <f>D8/$D$20</f>
        <v>4.7619047619047616E-2</v>
      </c>
    </row>
    <row r="9" spans="1:7" s="24" customFormat="1" ht="30" customHeight="1" x14ac:dyDescent="0.2">
      <c r="C9" s="75" t="s">
        <v>7</v>
      </c>
      <c r="D9" s="26">
        <v>3</v>
      </c>
      <c r="E9" s="46">
        <f t="shared" ref="E9:E19" si="0">D9/$D$20</f>
        <v>0.14285714285714285</v>
      </c>
    </row>
    <row r="10" spans="1:7" s="24" customFormat="1" ht="30" customHeight="1" x14ac:dyDescent="0.2">
      <c r="C10" s="75" t="s">
        <v>8</v>
      </c>
      <c r="D10" s="26">
        <v>1</v>
      </c>
      <c r="E10" s="46">
        <f t="shared" si="0"/>
        <v>4.7619047619047616E-2</v>
      </c>
    </row>
    <row r="11" spans="1:7" s="24" customFormat="1" ht="30" customHeight="1" x14ac:dyDescent="0.2">
      <c r="C11" s="75" t="s">
        <v>9</v>
      </c>
      <c r="D11" s="26">
        <v>1</v>
      </c>
      <c r="E11" s="46">
        <f t="shared" si="0"/>
        <v>4.7619047619047616E-2</v>
      </c>
    </row>
    <row r="12" spans="1:7" s="24" customFormat="1" ht="30" customHeight="1" x14ac:dyDescent="0.2">
      <c r="C12" s="75" t="s">
        <v>10</v>
      </c>
      <c r="D12" s="26">
        <v>1</v>
      </c>
      <c r="E12" s="46">
        <f t="shared" si="0"/>
        <v>4.7619047619047616E-2</v>
      </c>
    </row>
    <row r="13" spans="1:7" s="24" customFormat="1" ht="30" customHeight="1" x14ac:dyDescent="0.2">
      <c r="C13" s="75" t="s">
        <v>11</v>
      </c>
      <c r="D13" s="26">
        <v>1</v>
      </c>
      <c r="E13" s="46">
        <f t="shared" si="0"/>
        <v>4.7619047619047616E-2</v>
      </c>
    </row>
    <row r="14" spans="1:7" s="24" customFormat="1" ht="30" customHeight="1" x14ac:dyDescent="0.2">
      <c r="C14" s="75" t="s">
        <v>12</v>
      </c>
      <c r="D14" s="26">
        <v>0</v>
      </c>
      <c r="E14" s="46">
        <f t="shared" si="0"/>
        <v>0</v>
      </c>
    </row>
    <row r="15" spans="1:7" s="24" customFormat="1" ht="30" customHeight="1" x14ac:dyDescent="0.2">
      <c r="C15" s="75" t="s">
        <v>13</v>
      </c>
      <c r="D15" s="26">
        <v>0</v>
      </c>
      <c r="E15" s="46">
        <f t="shared" si="0"/>
        <v>0</v>
      </c>
    </row>
    <row r="16" spans="1:7" s="24" customFormat="1" ht="30" customHeight="1" x14ac:dyDescent="0.2">
      <c r="C16" s="75" t="s">
        <v>14</v>
      </c>
      <c r="D16" s="26">
        <v>0</v>
      </c>
      <c r="E16" s="46">
        <f t="shared" si="0"/>
        <v>0</v>
      </c>
    </row>
    <row r="17" spans="2:6" s="24" customFormat="1" ht="30" customHeight="1" x14ac:dyDescent="0.2">
      <c r="C17" s="75" t="s">
        <v>16</v>
      </c>
      <c r="D17" s="26">
        <v>3</v>
      </c>
      <c r="E17" s="46">
        <f t="shared" si="0"/>
        <v>0.14285714285714285</v>
      </c>
    </row>
    <row r="18" spans="2:6" s="24" customFormat="1" ht="30" customHeight="1" x14ac:dyDescent="0.2">
      <c r="C18" s="75" t="s">
        <v>17</v>
      </c>
      <c r="D18" s="26">
        <v>8</v>
      </c>
      <c r="E18" s="46">
        <f t="shared" si="0"/>
        <v>0.38095238095238093</v>
      </c>
    </row>
    <row r="19" spans="2:6" s="24" customFormat="1" ht="30" customHeight="1" x14ac:dyDescent="0.2">
      <c r="C19" s="75" t="s">
        <v>18</v>
      </c>
      <c r="D19" s="26">
        <v>2</v>
      </c>
      <c r="E19" s="46">
        <f t="shared" si="0"/>
        <v>9.5238095238095233E-2</v>
      </c>
    </row>
    <row r="20" spans="2:6" s="24" customFormat="1" ht="30.75" customHeight="1" x14ac:dyDescent="0.2">
      <c r="C20" s="76" t="s">
        <v>0</v>
      </c>
      <c r="D20" s="32">
        <f>SUM(D8:D19)</f>
        <v>21</v>
      </c>
      <c r="E20" s="33">
        <f>SUM(E8:E19)</f>
        <v>0.99999999999999989</v>
      </c>
    </row>
    <row r="21" spans="2:6" ht="18" customHeight="1" x14ac:dyDescent="0.2">
      <c r="B21" s="77"/>
      <c r="E21" s="37"/>
    </row>
    <row r="22" spans="2:6" ht="18" customHeight="1" x14ac:dyDescent="0.2">
      <c r="B22" s="77"/>
      <c r="E22" s="37"/>
    </row>
    <row r="23" spans="2:6" ht="18" customHeight="1" x14ac:dyDescent="0.2">
      <c r="B23" s="77"/>
      <c r="E23" s="37"/>
    </row>
    <row r="24" spans="2:6" ht="10.5" customHeight="1" x14ac:dyDescent="0.2">
      <c r="B24" s="38"/>
      <c r="C24" s="38"/>
      <c r="D24" s="38"/>
      <c r="E24" s="38"/>
      <c r="F24" s="38"/>
    </row>
    <row r="25" spans="2:6" ht="10.5" customHeight="1" x14ac:dyDescent="0.2">
      <c r="B25" s="38"/>
      <c r="C25" s="38"/>
      <c r="D25" s="38"/>
      <c r="E25" s="38"/>
      <c r="F25" s="38"/>
    </row>
    <row r="26" spans="2:6" ht="11.25" customHeight="1" x14ac:dyDescent="0.2">
      <c r="B26" s="38"/>
      <c r="C26" s="38"/>
      <c r="D26" s="38"/>
      <c r="E26" s="38"/>
      <c r="F26" s="38"/>
    </row>
    <row r="27" spans="2:6" ht="15" customHeight="1" x14ac:dyDescent="0.2">
      <c r="B27" s="38"/>
      <c r="C27" s="38"/>
      <c r="D27" s="38"/>
      <c r="E27" s="38"/>
      <c r="F27" s="38"/>
    </row>
    <row r="28" spans="2:6" ht="15" customHeight="1" x14ac:dyDescent="0.2">
      <c r="B28" s="38"/>
      <c r="C28" s="38"/>
      <c r="D28" s="38"/>
      <c r="E28" s="38"/>
      <c r="F28" s="38"/>
    </row>
    <row r="29" spans="2:6" ht="15" customHeight="1" x14ac:dyDescent="0.2">
      <c r="B29" s="38"/>
      <c r="C29" s="38"/>
      <c r="D29" s="38"/>
      <c r="E29" s="38"/>
      <c r="F29" s="38"/>
    </row>
    <row r="30" spans="2:6" ht="15" customHeight="1" x14ac:dyDescent="0.2">
      <c r="B30" s="38"/>
      <c r="C30" s="38"/>
      <c r="D30" s="38"/>
      <c r="E30" s="38"/>
      <c r="F30" s="38"/>
    </row>
    <row r="31" spans="2:6" ht="15" customHeight="1" x14ac:dyDescent="0.2">
      <c r="B31" s="38"/>
      <c r="C31" s="38"/>
      <c r="D31" s="38"/>
      <c r="E31" s="38"/>
      <c r="F31" s="38"/>
    </row>
    <row r="40" spans="1:9" ht="13.5" customHeight="1" x14ac:dyDescent="0.3">
      <c r="A40" s="39"/>
      <c r="B40" s="40"/>
      <c r="C40" s="40"/>
      <c r="D40" s="40"/>
      <c r="E40" s="40"/>
      <c r="F40" s="40"/>
      <c r="G40" s="39"/>
      <c r="H40" s="39"/>
      <c r="I40" s="39"/>
    </row>
    <row r="41" spans="1:9" ht="13.5" customHeight="1" x14ac:dyDescent="0.3">
      <c r="A41" s="39"/>
      <c r="B41" s="40"/>
      <c r="C41" s="40"/>
      <c r="D41" s="40"/>
      <c r="E41" s="40"/>
      <c r="F41" s="40"/>
      <c r="G41" s="39"/>
      <c r="H41" s="39"/>
      <c r="I41" s="39"/>
    </row>
    <row r="42" spans="1:9" ht="15" customHeight="1" x14ac:dyDescent="0.3">
      <c r="B42" s="40"/>
      <c r="C42" s="40"/>
      <c r="D42" s="40"/>
      <c r="E42" s="40"/>
      <c r="F42" s="40"/>
    </row>
    <row r="43" spans="1:9" ht="15" customHeight="1" x14ac:dyDescent="0.3">
      <c r="B43" s="40"/>
      <c r="C43" s="40"/>
      <c r="D43" s="40"/>
      <c r="E43" s="40"/>
      <c r="F43" s="40"/>
    </row>
    <row r="47" spans="1:9" x14ac:dyDescent="0.2">
      <c r="C47" s="59"/>
      <c r="D47" s="59"/>
      <c r="E47" s="59"/>
    </row>
    <row r="48" spans="1:9" ht="15" customHeight="1" x14ac:dyDescent="0.2">
      <c r="B48" s="65"/>
      <c r="C48" s="65"/>
      <c r="D48" s="65"/>
      <c r="E48" s="65"/>
      <c r="F48" s="65"/>
    </row>
    <row r="49" spans="1:7" ht="24.75" customHeight="1" x14ac:dyDescent="0.2"/>
    <row r="50" spans="1:7" ht="35.25" customHeight="1" x14ac:dyDescent="0.2">
      <c r="B50" s="66" t="s">
        <v>60</v>
      </c>
      <c r="C50" s="66"/>
      <c r="D50" s="66"/>
      <c r="E50" s="66"/>
      <c r="F50" s="66"/>
      <c r="G50" s="52"/>
    </row>
    <row r="51" spans="1:7" ht="24.75" customHeight="1" x14ac:dyDescent="0.2">
      <c r="A51" s="52"/>
      <c r="B51" s="66"/>
      <c r="C51" s="66"/>
      <c r="D51" s="66"/>
      <c r="E51" s="66"/>
      <c r="F51" s="66"/>
      <c r="G51" s="52"/>
    </row>
    <row r="52" spans="1:7" ht="11.25" customHeight="1" x14ac:dyDescent="0.2"/>
    <row r="53" spans="1:7" ht="11.25" customHeight="1" x14ac:dyDescent="0.2"/>
    <row r="54" spans="1:7" ht="11.25" customHeight="1" x14ac:dyDescent="0.2"/>
    <row r="55" spans="1:7" ht="11.25" customHeight="1" x14ac:dyDescent="0.2"/>
  </sheetData>
  <mergeCells count="6">
    <mergeCell ref="A1:G1"/>
    <mergeCell ref="A3:G3"/>
    <mergeCell ref="A4:G4"/>
    <mergeCell ref="C47:E47"/>
    <mergeCell ref="B48:F48"/>
    <mergeCell ref="B50:F51"/>
  </mergeCells>
  <printOptions horizontalCentered="1"/>
  <pageMargins left="0.24" right="0.17" top="0.9" bottom="0.61" header="0.5" footer="0.35"/>
  <pageSetup scale="70" orientation="portrait" r:id="rId1"/>
  <headerFooter alignWithMargins="0">
    <oddHeader>&amp;L&amp;"Verdana,Negrita"&amp;12MINISTERIO DE INTERIOR Y POLICIA&amp;R&amp;"Verdana,Negrita"BO-EST
Versión: 01</oddHeader>
    <oddFooter>&amp;C&amp;"Verdana,Negrita"&amp;K03-016Dirección de Planificación y Desarrollo / Departamento de Estadísticas&amp;R&amp;"Verdana,Normal"&amp;11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1"/>
  <sheetViews>
    <sheetView showGridLines="0" tabSelected="1" view="pageLayout" zoomScale="80" zoomScaleNormal="80" zoomScalePageLayoutView="80" workbookViewId="0">
      <selection activeCell="B6" sqref="B6"/>
    </sheetView>
  </sheetViews>
  <sheetFormatPr baseColWidth="10" defaultRowHeight="14.25" x14ac:dyDescent="0.2"/>
  <cols>
    <col min="1" max="1" width="10.140625" style="19" customWidth="1"/>
    <col min="2" max="2" width="30.5703125" style="19" customWidth="1"/>
    <col min="3" max="3" width="24.28515625" style="19" customWidth="1"/>
    <col min="4" max="4" width="20.5703125" style="19" customWidth="1"/>
    <col min="5" max="5" width="3.7109375" style="19" customWidth="1"/>
    <col min="6" max="6" width="3.5703125" style="19" customWidth="1"/>
    <col min="7" max="16384" width="11.42578125" style="19"/>
  </cols>
  <sheetData>
    <row r="1" spans="1:6" ht="26.25" customHeight="1" x14ac:dyDescent="0.2">
      <c r="A1" s="78" t="s">
        <v>61</v>
      </c>
      <c r="B1" s="78"/>
      <c r="C1" s="78"/>
      <c r="D1" s="78"/>
      <c r="E1" s="78"/>
      <c r="F1" s="48"/>
    </row>
    <row r="2" spans="1:6" ht="9.75" customHeight="1" x14ac:dyDescent="0.2"/>
    <row r="3" spans="1:6" ht="51.75" customHeight="1" x14ac:dyDescent="0.2">
      <c r="A3" s="67" t="s">
        <v>62</v>
      </c>
      <c r="B3" s="62"/>
      <c r="C3" s="62"/>
      <c r="D3" s="62"/>
      <c r="E3" s="62"/>
      <c r="F3" s="68"/>
    </row>
    <row r="4" spans="1:6" ht="25.5" customHeight="1" x14ac:dyDescent="0.3">
      <c r="A4" s="63" t="s">
        <v>15</v>
      </c>
      <c r="B4" s="63"/>
      <c r="C4" s="63"/>
      <c r="D4" s="63"/>
      <c r="E4" s="63"/>
      <c r="F4" s="51"/>
    </row>
    <row r="5" spans="1:6" ht="9" customHeight="1" x14ac:dyDescent="0.3">
      <c r="A5" s="23"/>
      <c r="B5" s="23"/>
      <c r="C5" s="23"/>
      <c r="D5" s="23"/>
      <c r="E5" s="23"/>
      <c r="F5" s="23"/>
    </row>
    <row r="6" spans="1:6" ht="10.5" customHeight="1" x14ac:dyDescent="0.3">
      <c r="A6" s="44"/>
      <c r="B6" s="40"/>
      <c r="C6" s="40"/>
      <c r="D6" s="40"/>
      <c r="E6" s="40"/>
      <c r="F6" s="45"/>
    </row>
    <row r="7" spans="1:6" s="24" customFormat="1" ht="21" customHeight="1" x14ac:dyDescent="0.2">
      <c r="B7" s="79" t="s">
        <v>48</v>
      </c>
      <c r="C7" s="79" t="s">
        <v>5</v>
      </c>
      <c r="D7" s="79" t="s">
        <v>1</v>
      </c>
    </row>
    <row r="8" spans="1:6" s="24" customFormat="1" ht="19.5" customHeight="1" x14ac:dyDescent="0.2">
      <c r="B8" s="79"/>
      <c r="C8" s="79"/>
      <c r="D8" s="79"/>
    </row>
    <row r="9" spans="1:6" s="24" customFormat="1" ht="35.25" customHeight="1" x14ac:dyDescent="0.2">
      <c r="B9" s="25" t="s">
        <v>63</v>
      </c>
      <c r="C9" s="26">
        <f>1+0+3</f>
        <v>4</v>
      </c>
      <c r="D9" s="27">
        <f>C9/C13</f>
        <v>0.19047619047619047</v>
      </c>
    </row>
    <row r="10" spans="1:6" s="24" customFormat="1" ht="35.25" customHeight="1" x14ac:dyDescent="0.2">
      <c r="B10" s="25" t="s">
        <v>64</v>
      </c>
      <c r="C10" s="26">
        <f>4+2+4</f>
        <v>10</v>
      </c>
      <c r="D10" s="27">
        <f>C10/C13</f>
        <v>0.47619047619047616</v>
      </c>
    </row>
    <row r="11" spans="1:6" s="24" customFormat="1" ht="35.25" customHeight="1" x14ac:dyDescent="0.2">
      <c r="B11" s="25" t="s">
        <v>65</v>
      </c>
      <c r="C11" s="26">
        <f>0+0</f>
        <v>0</v>
      </c>
      <c r="D11" s="27">
        <f>C11/C13</f>
        <v>0</v>
      </c>
    </row>
    <row r="12" spans="1:6" s="24" customFormat="1" ht="35.25" customHeight="1" x14ac:dyDescent="0.2">
      <c r="B12" s="25" t="s">
        <v>66</v>
      </c>
      <c r="C12" s="26">
        <f>0+1+6</f>
        <v>7</v>
      </c>
      <c r="D12" s="27">
        <f>C12/C13</f>
        <v>0.33333333333333331</v>
      </c>
    </row>
    <row r="13" spans="1:6" s="24" customFormat="1" ht="31.5" customHeight="1" x14ac:dyDescent="0.2">
      <c r="B13" s="76" t="s">
        <v>0</v>
      </c>
      <c r="C13" s="32">
        <f>SUM(C9:C12)</f>
        <v>21</v>
      </c>
      <c r="D13" s="33">
        <f>SUM(D9:D12)</f>
        <v>1</v>
      </c>
    </row>
    <row r="14" spans="1:6" s="24" customFormat="1" ht="32.25" customHeight="1" x14ac:dyDescent="0.2">
      <c r="B14" s="70"/>
      <c r="C14" s="71"/>
      <c r="D14" s="72"/>
    </row>
    <row r="15" spans="1:6" ht="12.75" customHeight="1" x14ac:dyDescent="0.2">
      <c r="D15" s="37"/>
    </row>
    <row r="16" spans="1:6" ht="15" customHeight="1" x14ac:dyDescent="0.2">
      <c r="B16" s="38"/>
      <c r="C16" s="38"/>
      <c r="D16" s="38"/>
      <c r="E16" s="38"/>
    </row>
    <row r="17" spans="1:8" ht="15" customHeight="1" x14ac:dyDescent="0.2">
      <c r="B17" s="38"/>
      <c r="C17" s="38"/>
      <c r="D17" s="38"/>
      <c r="E17" s="38"/>
    </row>
    <row r="18" spans="1:8" ht="15" customHeight="1" x14ac:dyDescent="0.2">
      <c r="B18" s="38"/>
      <c r="C18" s="38"/>
      <c r="D18" s="38"/>
      <c r="E18" s="38"/>
    </row>
    <row r="19" spans="1:8" ht="15" customHeight="1" x14ac:dyDescent="0.2">
      <c r="B19" s="38"/>
      <c r="C19" s="38"/>
      <c r="D19" s="38"/>
      <c r="E19" s="38"/>
    </row>
    <row r="28" spans="1:8" ht="13.5" customHeight="1" x14ac:dyDescent="0.3">
      <c r="A28" s="39"/>
      <c r="B28" s="40"/>
      <c r="C28" s="40"/>
      <c r="D28" s="40"/>
      <c r="E28" s="40"/>
      <c r="F28" s="39"/>
      <c r="G28" s="39"/>
      <c r="H28" s="39"/>
    </row>
    <row r="29" spans="1:8" ht="13.5" customHeight="1" x14ac:dyDescent="0.3">
      <c r="A29" s="39"/>
      <c r="B29" s="40"/>
      <c r="C29" s="40"/>
      <c r="D29" s="40"/>
      <c r="E29" s="40"/>
      <c r="F29" s="39"/>
      <c r="G29" s="39"/>
      <c r="H29" s="39"/>
    </row>
    <row r="30" spans="1:8" ht="15" customHeight="1" x14ac:dyDescent="0.3">
      <c r="B30" s="40"/>
      <c r="C30" s="40"/>
      <c r="D30" s="40"/>
      <c r="E30" s="40"/>
    </row>
    <row r="31" spans="1:8" ht="15" customHeight="1" x14ac:dyDescent="0.3">
      <c r="B31" s="40"/>
      <c r="C31" s="40"/>
      <c r="D31" s="40"/>
      <c r="E31" s="40"/>
    </row>
    <row r="35" spans="1:6" x14ac:dyDescent="0.2">
      <c r="B35" s="59"/>
      <c r="C35" s="59"/>
      <c r="D35" s="59"/>
    </row>
    <row r="37" spans="1:6" x14ac:dyDescent="0.2">
      <c r="B37" s="59"/>
      <c r="C37" s="59"/>
      <c r="D37" s="59"/>
    </row>
    <row r="38" spans="1:6" ht="15" customHeight="1" x14ac:dyDescent="0.2">
      <c r="B38" s="65"/>
      <c r="C38" s="65"/>
      <c r="D38" s="65"/>
      <c r="E38" s="65"/>
    </row>
    <row r="39" spans="1:6" ht="12.75" customHeight="1" x14ac:dyDescent="0.2"/>
    <row r="40" spans="1:6" ht="12.75" customHeight="1" x14ac:dyDescent="0.2"/>
    <row r="41" spans="1:6" ht="8.25" customHeight="1" x14ac:dyDescent="0.2"/>
    <row r="42" spans="1:6" ht="24.75" customHeight="1" x14ac:dyDescent="0.2">
      <c r="A42" s="41"/>
      <c r="B42" s="66" t="s">
        <v>67</v>
      </c>
      <c r="C42" s="66"/>
      <c r="D42" s="66"/>
      <c r="E42" s="66"/>
      <c r="F42" s="66"/>
    </row>
    <row r="43" spans="1:6" ht="26.25" customHeight="1" x14ac:dyDescent="0.2">
      <c r="A43" s="41"/>
      <c r="B43" s="66"/>
      <c r="C43" s="66"/>
      <c r="D43" s="66"/>
      <c r="E43" s="66"/>
      <c r="F43" s="66"/>
    </row>
    <row r="44" spans="1:6" ht="7.5" customHeight="1" x14ac:dyDescent="0.2">
      <c r="A44" s="41"/>
      <c r="B44" s="66"/>
      <c r="C44" s="66"/>
      <c r="D44" s="66"/>
      <c r="E44" s="66"/>
      <c r="F44" s="66"/>
    </row>
    <row r="45" spans="1:6" ht="9" customHeight="1" x14ac:dyDescent="0.2">
      <c r="A45" s="41"/>
      <c r="B45" s="41"/>
      <c r="C45" s="41"/>
      <c r="D45" s="41"/>
      <c r="E45" s="41"/>
      <c r="F45" s="41"/>
    </row>
    <row r="46" spans="1:6" ht="11.25" customHeight="1" x14ac:dyDescent="0.2"/>
    <row r="47" spans="1:6" ht="11.25" customHeight="1" x14ac:dyDescent="0.2"/>
    <row r="48" spans="1:6" ht="11.25" customHeight="1" x14ac:dyDescent="0.2"/>
    <row r="49" ht="11.25" customHeight="1" x14ac:dyDescent="0.2"/>
    <row r="50" ht="11.25" customHeight="1" x14ac:dyDescent="0.2"/>
    <row r="51" ht="11.25" customHeight="1" x14ac:dyDescent="0.2"/>
  </sheetData>
  <mergeCells count="10">
    <mergeCell ref="B35:D35"/>
    <mergeCell ref="B37:D37"/>
    <mergeCell ref="B38:E38"/>
    <mergeCell ref="B42:F44"/>
    <mergeCell ref="A1:E1"/>
    <mergeCell ref="A3:E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Oficina Acc.a Inf.Sol. Inf.</vt:lpstr>
      <vt:lpstr>Oficina Acc.Inf.Soli.Tipo </vt:lpstr>
      <vt:lpstr>Oficina Acc.Soli.Uso </vt:lpstr>
      <vt:lpstr>Oficina Acc.a Inf.Sol.Stat.</vt:lpstr>
      <vt:lpstr>Oficina Acc.Soli.Por.Usuar</vt:lpstr>
      <vt:lpstr>Oficina Acc.Soli.Via </vt:lpstr>
      <vt:lpstr>Oficina Acc.a Inf. 311</vt:lpstr>
      <vt:lpstr>Oficina Acc. 311 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2018-09-05T12:15:23Z</cp:lastPrinted>
  <dcterms:created xsi:type="dcterms:W3CDTF">2011-05-26T16:01:17Z</dcterms:created>
  <dcterms:modified xsi:type="dcterms:W3CDTF">2024-02-08T15:41:09Z</dcterms:modified>
</cp:coreProperties>
</file>